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imro\Dropbox (NIVIUK)\Gliders\CCC\IP\IP XI\IP X-One 2.3\Dossiers CIVL\Line check\"/>
    </mc:Choice>
  </mc:AlternateContent>
  <xr:revisionPtr revIDLastSave="0" documentId="13_ncr:1_{A63402DF-834A-4E89-A958-BD3E07D52128}" xr6:coauthVersionLast="45" xr6:coauthVersionMax="45" xr10:uidLastSave="{00000000-0000-0000-0000-000000000000}"/>
  <bookViews>
    <workbookView xWindow="-38520" yWindow="-120" windowWidth="38640" windowHeight="21240" xr2:uid="{00000000-000D-0000-FFFF-FFFF00000000}"/>
  </bookViews>
  <sheets>
    <sheet name="Absolute length test" sheetId="2" r:id="rId1"/>
    <sheet name="angle of attack test Left" sheetId="1" r:id="rId2"/>
    <sheet name="angle of attack test Right" sheetId="5" r:id="rId3"/>
    <sheet name="Risers" sheetId="3" r:id="rId4"/>
    <sheet name="Symetry length check " sheetId="6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6" l="1"/>
  <c r="D6" i="6"/>
  <c r="D7" i="6"/>
  <c r="D8" i="6"/>
  <c r="D9" i="6"/>
  <c r="D10" i="6"/>
  <c r="D11" i="6"/>
  <c r="D12" i="6"/>
  <c r="D13" i="6"/>
  <c r="D14" i="6"/>
  <c r="D15" i="6"/>
  <c r="D16" i="6"/>
  <c r="D17" i="6"/>
  <c r="D19" i="6"/>
  <c r="D20" i="6"/>
  <c r="D21" i="6"/>
  <c r="D22" i="6"/>
  <c r="D23" i="6"/>
  <c r="D24" i="6"/>
  <c r="D25" i="6"/>
  <c r="D26" i="6"/>
  <c r="B27" i="6"/>
  <c r="D27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4" i="6"/>
  <c r="D45" i="6"/>
  <c r="D46" i="6"/>
  <c r="D47" i="6"/>
  <c r="B4" i="6"/>
  <c r="C4" i="6"/>
  <c r="D4" i="6"/>
  <c r="C45" i="6"/>
  <c r="C46" i="6"/>
  <c r="C47" i="6"/>
  <c r="C44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29" i="6"/>
  <c r="C20" i="6"/>
  <c r="C21" i="6"/>
  <c r="C22" i="6"/>
  <c r="C23" i="6"/>
  <c r="C24" i="6"/>
  <c r="C25" i="6"/>
  <c r="C26" i="6"/>
  <c r="C27" i="6"/>
  <c r="C19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B45" i="6"/>
  <c r="B46" i="6"/>
  <c r="B47" i="6"/>
  <c r="B44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29" i="6"/>
  <c r="B20" i="6"/>
  <c r="B21" i="6"/>
  <c r="B22" i="6"/>
  <c r="B23" i="6"/>
  <c r="B24" i="6"/>
  <c r="B25" i="6"/>
  <c r="B26" i="6"/>
  <c r="B19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F31" i="1"/>
  <c r="K40" i="3"/>
  <c r="K37" i="3"/>
  <c r="K31" i="3"/>
  <c r="J37" i="3"/>
  <c r="J31" i="3"/>
  <c r="J40" i="3"/>
  <c r="K39" i="3"/>
  <c r="J39" i="3"/>
  <c r="K38" i="3"/>
  <c r="J38" i="3"/>
  <c r="J17" i="3"/>
  <c r="J16" i="3"/>
  <c r="K17" i="3"/>
  <c r="K16" i="3"/>
  <c r="J15" i="3"/>
  <c r="J9" i="3"/>
  <c r="J18" i="3"/>
  <c r="K9" i="3"/>
  <c r="K15" i="3"/>
  <c r="K18" i="3"/>
  <c r="M17" i="2"/>
  <c r="L26" i="5"/>
  <c r="K26" i="5"/>
  <c r="K27" i="5"/>
  <c r="K28" i="5"/>
  <c r="K29" i="5"/>
  <c r="K30" i="5"/>
  <c r="K31" i="5"/>
  <c r="K32" i="5"/>
  <c r="C26" i="5"/>
  <c r="C27" i="5"/>
  <c r="C28" i="5"/>
  <c r="C29" i="5"/>
  <c r="C30" i="5"/>
  <c r="C31" i="5"/>
  <c r="D26" i="5"/>
  <c r="C32" i="5"/>
  <c r="K26" i="1"/>
  <c r="K27" i="1"/>
  <c r="K28" i="1"/>
  <c r="K29" i="1"/>
  <c r="K30" i="1"/>
  <c r="K31" i="1"/>
  <c r="L26" i="1"/>
  <c r="K32" i="1"/>
  <c r="C26" i="1"/>
  <c r="C27" i="1"/>
  <c r="C28" i="1"/>
  <c r="C29" i="1"/>
  <c r="C30" i="1"/>
  <c r="C31" i="1"/>
  <c r="D26" i="1"/>
  <c r="C32" i="1"/>
  <c r="F26" i="1"/>
  <c r="S17" i="2"/>
  <c r="AC17" i="2"/>
  <c r="L6" i="1"/>
  <c r="L7" i="1"/>
  <c r="L8" i="1"/>
  <c r="L9" i="1"/>
  <c r="K6" i="1"/>
  <c r="K7" i="1"/>
  <c r="K8" i="1"/>
  <c r="K9" i="1"/>
  <c r="K14" i="1"/>
  <c r="N6" i="1"/>
  <c r="N7" i="1"/>
  <c r="N8" i="1"/>
  <c r="N9" i="1"/>
  <c r="O6" i="1"/>
  <c r="O7" i="1"/>
  <c r="O8" i="1"/>
  <c r="O9" i="1"/>
  <c r="N14" i="1"/>
  <c r="Q14" i="1"/>
  <c r="C6" i="1"/>
  <c r="C7" i="1"/>
  <c r="C8" i="1"/>
  <c r="C9" i="1"/>
  <c r="D6" i="1"/>
  <c r="D7" i="1"/>
  <c r="D8" i="1"/>
  <c r="D9" i="1"/>
  <c r="C14" i="1"/>
  <c r="F6" i="1"/>
  <c r="F7" i="1"/>
  <c r="F8" i="1"/>
  <c r="F9" i="1"/>
  <c r="G6" i="1"/>
  <c r="G7" i="1"/>
  <c r="G8" i="1"/>
  <c r="G9" i="1"/>
  <c r="F14" i="1"/>
  <c r="I14" i="1"/>
  <c r="S14" i="1"/>
  <c r="O9" i="2"/>
  <c r="O10" i="2"/>
  <c r="O11" i="2"/>
  <c r="O12" i="2"/>
  <c r="C6" i="5"/>
  <c r="F26" i="5"/>
  <c r="F27" i="5"/>
  <c r="F28" i="5"/>
  <c r="F29" i="5"/>
  <c r="F30" i="5"/>
  <c r="F31" i="5"/>
  <c r="F32" i="5"/>
  <c r="F16" i="5"/>
  <c r="F17" i="5"/>
  <c r="F18" i="5"/>
  <c r="F19" i="5"/>
  <c r="F24" i="5"/>
  <c r="D16" i="5"/>
  <c r="D17" i="5"/>
  <c r="D18" i="5"/>
  <c r="D19" i="5"/>
  <c r="C16" i="5"/>
  <c r="C17" i="5"/>
  <c r="C18" i="5"/>
  <c r="C19" i="5"/>
  <c r="C24" i="5"/>
  <c r="F6" i="5"/>
  <c r="F7" i="5"/>
  <c r="F8" i="5"/>
  <c r="F9" i="5"/>
  <c r="G6" i="5"/>
  <c r="G7" i="5"/>
  <c r="G8" i="5"/>
  <c r="G9" i="5"/>
  <c r="F14" i="5"/>
  <c r="D6" i="5"/>
  <c r="D7" i="5"/>
  <c r="D8" i="5"/>
  <c r="D9" i="5"/>
  <c r="C7" i="5"/>
  <c r="C8" i="5"/>
  <c r="C9" i="5"/>
  <c r="C14" i="5"/>
  <c r="F27" i="1"/>
  <c r="F28" i="1"/>
  <c r="F29" i="1"/>
  <c r="F30" i="1"/>
  <c r="F17" i="1"/>
  <c r="F18" i="1"/>
  <c r="F19" i="1"/>
  <c r="F16" i="1"/>
  <c r="D17" i="1"/>
  <c r="D18" i="1"/>
  <c r="D19" i="1"/>
  <c r="D16" i="1"/>
  <c r="C17" i="1"/>
  <c r="C18" i="1"/>
  <c r="C19" i="1"/>
  <c r="C16" i="1"/>
  <c r="U10" i="2"/>
  <c r="U11" i="2"/>
  <c r="U12" i="2"/>
  <c r="U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9" i="2"/>
  <c r="S10" i="2"/>
  <c r="S11" i="2"/>
  <c r="S12" i="2"/>
  <c r="S13" i="2"/>
  <c r="S14" i="2"/>
  <c r="S15" i="2"/>
  <c r="S16" i="2"/>
  <c r="S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9" i="2"/>
  <c r="M9" i="2"/>
  <c r="N9" i="2"/>
  <c r="L10" i="2"/>
  <c r="M10" i="2"/>
  <c r="N10" i="2"/>
  <c r="L11" i="2"/>
  <c r="M11" i="2"/>
  <c r="N11" i="2"/>
  <c r="L12" i="2"/>
  <c r="M12" i="2"/>
  <c r="N12" i="2"/>
  <c r="L13" i="2"/>
  <c r="M13" i="2"/>
  <c r="N13" i="2"/>
  <c r="L14" i="2"/>
  <c r="M14" i="2"/>
  <c r="N14" i="2"/>
  <c r="L15" i="2"/>
  <c r="M15" i="2"/>
  <c r="N15" i="2"/>
  <c r="L16" i="2"/>
  <c r="M16" i="2"/>
  <c r="N16" i="2"/>
  <c r="L17" i="2"/>
  <c r="N17" i="2"/>
  <c r="L18" i="2"/>
  <c r="N18" i="2"/>
  <c r="L19" i="2"/>
  <c r="N19" i="2"/>
  <c r="L20" i="2"/>
  <c r="N20" i="2"/>
  <c r="L21" i="2"/>
  <c r="N21" i="2"/>
  <c r="L22" i="2"/>
  <c r="N22" i="2"/>
  <c r="N27" i="5"/>
  <c r="N28" i="5"/>
  <c r="N29" i="5"/>
  <c r="N30" i="5"/>
  <c r="N31" i="5"/>
  <c r="N26" i="5"/>
  <c r="N17" i="5"/>
  <c r="N18" i="5"/>
  <c r="N19" i="5"/>
  <c r="N16" i="5"/>
  <c r="L17" i="5"/>
  <c r="L18" i="5"/>
  <c r="L19" i="5"/>
  <c r="L16" i="5"/>
  <c r="K17" i="5"/>
  <c r="K18" i="5"/>
  <c r="K19" i="5"/>
  <c r="K16" i="5"/>
  <c r="O7" i="5"/>
  <c r="O8" i="5"/>
  <c r="O9" i="5"/>
  <c r="O6" i="5"/>
  <c r="N7" i="5"/>
  <c r="N8" i="5"/>
  <c r="N9" i="5"/>
  <c r="N6" i="5"/>
  <c r="L7" i="5"/>
  <c r="L8" i="5"/>
  <c r="L9" i="5"/>
  <c r="L6" i="5"/>
  <c r="K7" i="5"/>
  <c r="K8" i="5"/>
  <c r="K9" i="5"/>
  <c r="K6" i="5"/>
  <c r="AD22" i="2"/>
  <c r="AB22" i="2"/>
  <c r="AD21" i="2"/>
  <c r="AB21" i="2"/>
  <c r="AD20" i="2"/>
  <c r="AB20" i="2"/>
  <c r="AD19" i="2"/>
  <c r="AB19" i="2"/>
  <c r="AD18" i="2"/>
  <c r="AB18" i="2"/>
  <c r="AD17" i="2"/>
  <c r="AB17" i="2"/>
  <c r="AD16" i="2"/>
  <c r="AC16" i="2"/>
  <c r="AB16" i="2"/>
  <c r="AD15" i="2"/>
  <c r="AC15" i="2"/>
  <c r="AB15" i="2"/>
  <c r="AD14" i="2"/>
  <c r="AC14" i="2"/>
  <c r="AB14" i="2"/>
  <c r="AD13" i="2"/>
  <c r="AC13" i="2"/>
  <c r="AB13" i="2"/>
  <c r="AE12" i="2"/>
  <c r="AD12" i="2"/>
  <c r="AC12" i="2"/>
  <c r="AB12" i="2"/>
  <c r="AE11" i="2"/>
  <c r="AD11" i="2"/>
  <c r="AC11" i="2"/>
  <c r="AB11" i="2"/>
  <c r="AE10" i="2"/>
  <c r="AD10" i="2"/>
  <c r="AC10" i="2"/>
  <c r="AB10" i="2"/>
  <c r="AE9" i="2"/>
  <c r="AD9" i="2"/>
  <c r="AC9" i="2"/>
  <c r="AB9" i="2"/>
  <c r="I32" i="5"/>
  <c r="N32" i="5"/>
  <c r="Q32" i="5"/>
  <c r="S32" i="5"/>
  <c r="I24" i="5"/>
  <c r="K24" i="5"/>
  <c r="N24" i="5"/>
  <c r="Q24" i="5"/>
  <c r="S24" i="5"/>
  <c r="I14" i="5"/>
  <c r="K14" i="5"/>
  <c r="N14" i="5"/>
  <c r="Q14" i="5"/>
  <c r="S14" i="5"/>
  <c r="N26" i="1"/>
  <c r="N27" i="1"/>
  <c r="N28" i="1"/>
  <c r="N29" i="1"/>
  <c r="N30" i="1"/>
  <c r="N31" i="1"/>
  <c r="N32" i="1"/>
  <c r="N17" i="1"/>
  <c r="N18" i="1"/>
  <c r="N19" i="1"/>
  <c r="N16" i="1"/>
  <c r="L17" i="1"/>
  <c r="L18" i="1"/>
  <c r="L19" i="1"/>
  <c r="L16" i="1"/>
  <c r="K17" i="1"/>
  <c r="K18" i="1"/>
  <c r="K19" i="1"/>
  <c r="K16" i="1"/>
  <c r="K24" i="1"/>
  <c r="N24" i="1"/>
  <c r="F24" i="1"/>
  <c r="C24" i="1"/>
  <c r="F32" i="1"/>
  <c r="I32" i="1"/>
  <c r="I24" i="1"/>
  <c r="Q32" i="1"/>
  <c r="S32" i="1"/>
  <c r="Q24" i="1"/>
  <c r="S24" i="1"/>
  <c r="L9" i="2"/>
</calcChain>
</file>

<file path=xl/sharedStrings.xml><?xml version="1.0" encoding="utf-8"?>
<sst xmlns="http://schemas.openxmlformats.org/spreadsheetml/2006/main" count="216" uniqueCount="86">
  <si>
    <t>B</t>
  </si>
  <si>
    <t>C</t>
  </si>
  <si>
    <t>total length*</t>
  </si>
  <si>
    <t>A</t>
  </si>
  <si>
    <t>A'</t>
  </si>
  <si>
    <t>Total speed range</t>
  </si>
  <si>
    <t>Group1</t>
  </si>
  <si>
    <t>Group2</t>
  </si>
  <si>
    <t>Group3</t>
  </si>
  <si>
    <t xml:space="preserve">    Average</t>
  </si>
  <si>
    <r>
      <t xml:space="preserve">Diff </t>
    </r>
    <r>
      <rPr>
        <sz val="10"/>
        <color indexed="8"/>
        <rFont val="VNI-Times"/>
      </rPr>
      <t>Nominal</t>
    </r>
  </si>
  <si>
    <t>MANUAL</t>
  </si>
  <si>
    <t>Diff Result</t>
  </si>
  <si>
    <r>
      <t xml:space="preserve">Diff </t>
    </r>
    <r>
      <rPr>
        <sz val="10"/>
        <color theme="1"/>
        <rFont val="Calibri"/>
        <family val="2"/>
        <scheme val="minor"/>
      </rPr>
      <t>Result</t>
    </r>
  </si>
  <si>
    <t>Rule check</t>
  </si>
  <si>
    <t>Rule:</t>
  </si>
  <si>
    <t>should be</t>
  </si>
  <si>
    <t>less than</t>
  </si>
  <si>
    <t>20mm (faster)</t>
  </si>
  <si>
    <t>(no limit for slower)</t>
  </si>
  <si>
    <t>wing center</t>
  </si>
  <si>
    <t>MEASURES</t>
  </si>
  <si>
    <t>Rule Check</t>
  </si>
  <si>
    <t>(any diff must be less than 50mm, except if only one side)</t>
  </si>
  <si>
    <t>Rule: Fail check if more than 5mm away (faster).</t>
  </si>
  <si>
    <t>LEFT</t>
  </si>
  <si>
    <t>fail check if both sides of same group exceed 20mm</t>
  </si>
  <si>
    <t>RIGHT</t>
  </si>
  <si>
    <t>D</t>
  </si>
  <si>
    <t>Date :</t>
  </si>
  <si>
    <t>Δtrim (A-B)</t>
  </si>
  <si>
    <t>Δaccel (B-A)</t>
  </si>
  <si>
    <t>A''</t>
  </si>
  <si>
    <t>Position 1 (neutral)</t>
  </si>
  <si>
    <t>Δ Total (A-A'')</t>
  </si>
  <si>
    <t>Δ Total (A-A')</t>
  </si>
  <si>
    <t>Position 2 (accelerated)</t>
  </si>
  <si>
    <t>Manual</t>
  </si>
  <si>
    <t>Measured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</si>
  <si>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</si>
  <si>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</si>
  <si>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</si>
  <si>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</si>
  <si>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</si>
  <si>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</si>
  <si>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</si>
  <si>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</si>
  <si>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</si>
  <si>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</si>
  <si>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</si>
  <si>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</si>
  <si>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</si>
  <si>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</si>
  <si>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</si>
  <si>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</si>
  <si>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</si>
  <si>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</si>
  <si>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</si>
  <si>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</si>
  <si>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</si>
  <si>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</si>
  <si>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</si>
  <si>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</si>
  <si>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</si>
  <si>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</si>
  <si>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</si>
  <si>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</si>
  <si>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</si>
  <si>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</si>
  <si>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</si>
  <si>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</si>
  <si>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</si>
  <si>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</si>
  <si>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</si>
  <si>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</si>
  <si>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</si>
  <si>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d1</t>
  </si>
  <si>
    <t>d2</t>
  </si>
  <si>
    <t>d3</t>
  </si>
  <si>
    <t>d4</t>
  </si>
  <si>
    <t>Left</t>
  </si>
  <si>
    <t xml:space="preserve">Right </t>
  </si>
  <si>
    <t>niviuk       icepeak X-One</t>
  </si>
  <si>
    <t>Triming check :</t>
  </si>
  <si>
    <t>Symetrie check :</t>
  </si>
  <si>
    <t>Δ Left/Right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</si>
</sst>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4"/>
      <color indexed="8"/>
      <name val="VNI-Times"/>
    </font>
    <font>
      <sz val="14"/>
      <name val="VNI-Times"/>
    </font>
    <font>
      <sz val="8"/>
      <name val="Arial"/>
      <family val="2"/>
    </font>
    <font>
      <sz val="8"/>
      <color indexed="8"/>
      <name val="VNI-Times"/>
    </font>
    <font>
      <b/>
      <sz val="10"/>
      <color rgb="FF000000"/>
      <name val="Arial"/>
      <family val="2"/>
    </font>
    <font>
      <b/>
      <sz val="12"/>
      <color rgb="FFFF0000"/>
      <name val="Arial"/>
      <family val="2"/>
    </font>
    <font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Arial"/>
      <family val="2"/>
    </font>
    <font>
      <b/>
      <sz val="16"/>
      <name val="VNI-Times"/>
    </font>
    <font>
      <sz val="10"/>
      <color indexed="8"/>
      <name val="VNI-Times"/>
    </font>
    <font>
      <b/>
      <sz val="16"/>
      <name val="Arial"/>
      <family val="2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sz val="20"/>
      <name val="Arial"/>
      <family val="2"/>
    </font>
    <font>
      <sz val="20"/>
      <name val="VNI-Times"/>
    </font>
    <font>
      <b/>
      <sz val="11"/>
      <name val="Arial"/>
      <family val="2"/>
    </font>
    <font>
      <sz val="18"/>
      <color theme="1"/>
      <name val="Dodger"/>
    </font>
    <font>
      <sz val="24"/>
      <color theme="1"/>
      <name val="Dodger"/>
    </font>
    <font>
      <b/>
      <sz val="18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/>
    <xf numFmtId="0" fontId="24" fillId="0" borderId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191">
    <xf numFmtId="0" fontId="0" fillId="0" borderId="0" xfId="0"/>
    <xf numFmtId="1" fontId="19" fillId="0" borderId="14" xfId="0" applyNumberFormat="1" applyFont="1" applyFill="1" applyBorder="1" applyAlignment="1">
      <alignment horizontal="center"/>
    </xf>
    <xf numFmtId="0" fontId="26" fillId="0" borderId="0" xfId="0" applyFont="1" applyBorder="1"/>
    <xf numFmtId="0" fontId="0" fillId="0" borderId="0" xfId="0" applyBorder="1"/>
    <xf numFmtId="0" fontId="21" fillId="0" borderId="0" xfId="0" applyFont="1" applyFill="1" applyBorder="1" applyAlignment="1">
      <alignment horizontal="center"/>
    </xf>
    <xf numFmtId="0" fontId="0" fillId="0" borderId="0" xfId="0"/>
    <xf numFmtId="0" fontId="0" fillId="0" borderId="0" xfId="0" applyFill="1" applyBorder="1"/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1" fontId="19" fillId="0" borderId="0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/>
    <xf numFmtId="0" fontId="25" fillId="0" borderId="0" xfId="0" applyFont="1" applyFill="1" applyBorder="1" applyAlignment="1">
      <alignment horizontal="left"/>
    </xf>
    <xf numFmtId="0" fontId="22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49" fontId="18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18" fillId="0" borderId="0" xfId="0" applyFont="1" applyBorder="1" applyAlignment="1">
      <alignment horizontal="center"/>
    </xf>
    <xf numFmtId="0" fontId="19" fillId="0" borderId="0" xfId="0" applyFont="1" applyBorder="1"/>
    <xf numFmtId="0" fontId="0" fillId="0" borderId="19" xfId="0" applyBorder="1"/>
    <xf numFmtId="0" fontId="0" fillId="0" borderId="14" xfId="0" applyBorder="1"/>
    <xf numFmtId="0" fontId="19" fillId="0" borderId="14" xfId="0" applyFont="1" applyBorder="1" applyAlignment="1">
      <alignment wrapText="1"/>
    </xf>
    <xf numFmtId="0" fontId="18" fillId="0" borderId="14" xfId="0" applyFont="1" applyBorder="1" applyAlignment="1">
      <alignment horizontal="center" wrapText="1"/>
    </xf>
    <xf numFmtId="0" fontId="28" fillId="0" borderId="14" xfId="0" applyFont="1" applyBorder="1"/>
    <xf numFmtId="0" fontId="19" fillId="0" borderId="14" xfId="0" applyFont="1" applyBorder="1" applyAlignment="1">
      <alignment horizontal="center"/>
    </xf>
    <xf numFmtId="0" fontId="19" fillId="0" borderId="14" xfId="0" applyFont="1" applyBorder="1"/>
    <xf numFmtId="0" fontId="0" fillId="0" borderId="20" xfId="0" applyBorder="1"/>
    <xf numFmtId="0" fontId="19" fillId="0" borderId="21" xfId="0" applyFont="1" applyBorder="1" applyAlignment="1">
      <alignment horizontal="center" wrapText="1"/>
    </xf>
    <xf numFmtId="1" fontId="19" fillId="0" borderId="20" xfId="0" applyNumberFormat="1" applyFont="1" applyFill="1" applyBorder="1" applyAlignment="1">
      <alignment horizontal="center"/>
    </xf>
    <xf numFmtId="0" fontId="0" fillId="0" borderId="22" xfId="0" applyBorder="1"/>
    <xf numFmtId="1" fontId="19" fillId="0" borderId="22" xfId="0" applyNumberFormat="1" applyFont="1" applyFill="1" applyBorder="1" applyAlignment="1">
      <alignment horizontal="center"/>
    </xf>
    <xf numFmtId="0" fontId="19" fillId="0" borderId="23" xfId="0" applyFont="1" applyBorder="1" applyAlignment="1">
      <alignment horizontal="center" wrapText="1"/>
    </xf>
    <xf numFmtId="0" fontId="0" fillId="0" borderId="23" xfId="0" applyBorder="1"/>
    <xf numFmtId="0" fontId="21" fillId="0" borderId="20" xfId="0" applyFont="1" applyFill="1" applyBorder="1" applyAlignment="1">
      <alignment horizontal="center"/>
    </xf>
    <xf numFmtId="0" fontId="0" fillId="0" borderId="27" xfId="0" applyBorder="1"/>
    <xf numFmtId="0" fontId="19" fillId="0" borderId="27" xfId="0" applyFont="1" applyBorder="1" applyAlignment="1">
      <alignment horizontal="center"/>
    </xf>
    <xf numFmtId="0" fontId="19" fillId="0" borderId="27" xfId="0" applyFont="1" applyBorder="1"/>
    <xf numFmtId="0" fontId="19" fillId="0" borderId="19" xfId="0" applyFont="1" applyBorder="1"/>
    <xf numFmtId="0" fontId="19" fillId="0" borderId="19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0" fillId="0" borderId="30" xfId="0" applyBorder="1"/>
    <xf numFmtId="0" fontId="0" fillId="0" borderId="11" xfId="0" applyBorder="1"/>
    <xf numFmtId="0" fontId="20" fillId="0" borderId="31" xfId="0" applyFont="1" applyFill="1" applyBorder="1" applyAlignment="1">
      <alignment horizontal="center"/>
    </xf>
    <xf numFmtId="0" fontId="19" fillId="0" borderId="11" xfId="0" applyFont="1" applyBorder="1"/>
    <xf numFmtId="0" fontId="19" fillId="0" borderId="32" xfId="0" applyFont="1" applyBorder="1"/>
    <xf numFmtId="0" fontId="23" fillId="0" borderId="11" xfId="0" applyFont="1" applyBorder="1"/>
    <xf numFmtId="0" fontId="19" fillId="0" borderId="11" xfId="0" applyFont="1" applyFill="1" applyBorder="1"/>
    <xf numFmtId="0" fontId="22" fillId="0" borderId="11" xfId="0" applyFont="1" applyBorder="1" applyAlignment="1">
      <alignment horizontal="center"/>
    </xf>
    <xf numFmtId="0" fontId="21" fillId="0" borderId="22" xfId="0" applyFont="1" applyFill="1" applyBorder="1" applyAlignment="1">
      <alignment horizontal="center"/>
    </xf>
    <xf numFmtId="0" fontId="25" fillId="0" borderId="27" xfId="0" applyFont="1" applyFill="1" applyBorder="1" applyAlignment="1">
      <alignment horizontal="left"/>
    </xf>
    <xf numFmtId="0" fontId="23" fillId="0" borderId="32" xfId="0" applyFont="1" applyBorder="1"/>
    <xf numFmtId="0" fontId="25" fillId="0" borderId="19" xfId="0" applyFont="1" applyFill="1" applyBorder="1" applyAlignment="1">
      <alignment horizontal="left"/>
    </xf>
    <xf numFmtId="0" fontId="0" fillId="34" borderId="22" xfId="0" applyFill="1" applyBorder="1"/>
    <xf numFmtId="1" fontId="31" fillId="35" borderId="31" xfId="0" applyNumberFormat="1" applyFont="1" applyFill="1" applyBorder="1" applyAlignment="1">
      <alignment horizontal="center"/>
    </xf>
    <xf numFmtId="0" fontId="0" fillId="35" borderId="11" xfId="0" applyFill="1" applyBorder="1"/>
    <xf numFmtId="0" fontId="18" fillId="35" borderId="16" xfId="0" applyFont="1" applyFill="1" applyBorder="1"/>
    <xf numFmtId="0" fontId="20" fillId="35" borderId="24" xfId="0" applyFont="1" applyFill="1" applyBorder="1" applyAlignment="1">
      <alignment horizontal="center"/>
    </xf>
    <xf numFmtId="0" fontId="0" fillId="34" borderId="20" xfId="0" applyFill="1" applyBorder="1"/>
    <xf numFmtId="0" fontId="19" fillId="34" borderId="24" xfId="0" applyFont="1" applyFill="1" applyBorder="1" applyAlignment="1">
      <alignment horizontal="center" wrapText="1"/>
    </xf>
    <xf numFmtId="0" fontId="19" fillId="34" borderId="26" xfId="0" applyFont="1" applyFill="1" applyBorder="1" applyAlignment="1">
      <alignment horizontal="center" wrapText="1"/>
    </xf>
    <xf numFmtId="0" fontId="28" fillId="34" borderId="14" xfId="0" applyFont="1" applyFill="1" applyBorder="1"/>
    <xf numFmtId="0" fontId="19" fillId="34" borderId="14" xfId="0" applyFont="1" applyFill="1" applyBorder="1" applyAlignment="1">
      <alignment horizontal="center"/>
    </xf>
    <xf numFmtId="0" fontId="0" fillId="38" borderId="20" xfId="0" applyFill="1" applyBorder="1"/>
    <xf numFmtId="0" fontId="0" fillId="38" borderId="22" xfId="0" applyFill="1" applyBorder="1"/>
    <xf numFmtId="0" fontId="19" fillId="38" borderId="24" xfId="0" applyFont="1" applyFill="1" applyBorder="1" applyAlignment="1">
      <alignment horizontal="center" wrapText="1"/>
    </xf>
    <xf numFmtId="0" fontId="19" fillId="38" borderId="26" xfId="0" applyFont="1" applyFill="1" applyBorder="1" applyAlignment="1">
      <alignment horizontal="center" wrapText="1"/>
    </xf>
    <xf numFmtId="0" fontId="21" fillId="38" borderId="24" xfId="0" applyFont="1" applyFill="1" applyBorder="1" applyAlignment="1">
      <alignment horizontal="center"/>
    </xf>
    <xf numFmtId="0" fontId="21" fillId="38" borderId="10" xfId="0" applyFont="1" applyFill="1" applyBorder="1" applyAlignment="1">
      <alignment horizontal="center"/>
    </xf>
    <xf numFmtId="1" fontId="31" fillId="37" borderId="31" xfId="0" applyNumberFormat="1" applyFont="1" applyFill="1" applyBorder="1" applyAlignment="1">
      <alignment horizontal="center"/>
    </xf>
    <xf numFmtId="1" fontId="19" fillId="0" borderId="11" xfId="0" applyNumberFormat="1" applyFont="1" applyFill="1" applyBorder="1"/>
    <xf numFmtId="0" fontId="0" fillId="0" borderId="27" xfId="0" applyFill="1" applyBorder="1"/>
    <xf numFmtId="0" fontId="19" fillId="0" borderId="24" xfId="0" applyFont="1" applyFill="1" applyBorder="1"/>
    <xf numFmtId="0" fontId="0" fillId="0" borderId="22" xfId="0" applyFill="1" applyBorder="1"/>
    <xf numFmtId="0" fontId="0" fillId="0" borderId="28" xfId="0" applyFill="1" applyBorder="1"/>
    <xf numFmtId="0" fontId="21" fillId="0" borderId="26" xfId="0" applyFont="1" applyFill="1" applyBorder="1" applyAlignment="1">
      <alignment horizontal="center"/>
    </xf>
    <xf numFmtId="0" fontId="21" fillId="0" borderId="28" xfId="0" applyFont="1" applyFill="1" applyBorder="1" applyAlignment="1">
      <alignment horizontal="center"/>
    </xf>
    <xf numFmtId="0" fontId="22" fillId="0" borderId="11" xfId="0" applyFont="1" applyFill="1" applyBorder="1"/>
    <xf numFmtId="0" fontId="23" fillId="0" borderId="11" xfId="0" applyFont="1" applyFill="1" applyBorder="1"/>
    <xf numFmtId="0" fontId="23" fillId="0" borderId="24" xfId="0" applyFont="1" applyFill="1" applyBorder="1"/>
    <xf numFmtId="0" fontId="0" fillId="0" borderId="14" xfId="0" applyFill="1" applyBorder="1"/>
    <xf numFmtId="0" fontId="22" fillId="0" borderId="11" xfId="0" applyFont="1" applyFill="1" applyBorder="1" applyAlignment="1">
      <alignment horizontal="center"/>
    </xf>
    <xf numFmtId="1" fontId="31" fillId="33" borderId="31" xfId="0" applyNumberFormat="1" applyFont="1" applyFill="1" applyBorder="1" applyAlignment="1">
      <alignment horizontal="center"/>
    </xf>
    <xf numFmtId="0" fontId="0" fillId="33" borderId="11" xfId="0" applyFill="1" applyBorder="1"/>
    <xf numFmtId="0" fontId="32" fillId="33" borderId="11" xfId="0" applyFont="1" applyFill="1" applyBorder="1"/>
    <xf numFmtId="0" fontId="0" fillId="0" borderId="31" xfId="0" applyBorder="1"/>
    <xf numFmtId="0" fontId="0" fillId="0" borderId="24" xfId="0" applyBorder="1"/>
    <xf numFmtId="0" fontId="0" fillId="0" borderId="32" xfId="0" applyBorder="1"/>
    <xf numFmtId="0" fontId="0" fillId="37" borderId="11" xfId="0" applyFill="1" applyBorder="1"/>
    <xf numFmtId="0" fontId="18" fillId="37" borderId="16" xfId="0" applyFont="1" applyFill="1" applyBorder="1"/>
    <xf numFmtId="0" fontId="20" fillId="37" borderId="24" xfId="0" applyFont="1" applyFill="1" applyBorder="1" applyAlignment="1">
      <alignment horizontal="center"/>
    </xf>
    <xf numFmtId="0" fontId="0" fillId="33" borderId="32" xfId="0" applyFill="1" applyBorder="1" applyAlignment="1">
      <alignment horizontal="center"/>
    </xf>
    <xf numFmtId="0" fontId="22" fillId="0" borderId="0" xfId="0" applyFont="1" applyBorder="1"/>
    <xf numFmtId="0" fontId="21" fillId="38" borderId="33" xfId="0" applyFont="1" applyFill="1" applyBorder="1" applyAlignment="1">
      <alignment horizontal="center"/>
    </xf>
    <xf numFmtId="0" fontId="34" fillId="0" borderId="11" xfId="0" applyFont="1" applyBorder="1"/>
    <xf numFmtId="1" fontId="29" fillId="0" borderId="0" xfId="0" applyNumberFormat="1" applyFont="1" applyFill="1" applyBorder="1" applyAlignment="1">
      <alignment horizontal="center"/>
    </xf>
    <xf numFmtId="0" fontId="19" fillId="33" borderId="24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2" fillId="38" borderId="10" xfId="0" applyFont="1" applyFill="1" applyBorder="1"/>
    <xf numFmtId="0" fontId="0" fillId="0" borderId="0" xfId="0" applyAlignment="1">
      <alignment horizontal="center"/>
    </xf>
    <xf numFmtId="1" fontId="36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0" fontId="32" fillId="38" borderId="24" xfId="0" applyFont="1" applyFill="1" applyBorder="1"/>
    <xf numFmtId="0" fontId="0" fillId="0" borderId="35" xfId="0" applyFill="1" applyBorder="1"/>
    <xf numFmtId="0" fontId="0" fillId="0" borderId="11" xfId="0" applyFill="1" applyBorder="1"/>
    <xf numFmtId="0" fontId="21" fillId="0" borderId="21" xfId="0" applyFont="1" applyBorder="1" applyAlignment="1">
      <alignment horizontal="center"/>
    </xf>
    <xf numFmtId="0" fontId="19" fillId="0" borderId="25" xfId="0" applyFont="1" applyBorder="1" applyAlignment="1">
      <alignment horizontal="center" wrapText="1"/>
    </xf>
    <xf numFmtId="0" fontId="19" fillId="0" borderId="37" xfId="0" applyFont="1" applyBorder="1" applyAlignment="1">
      <alignment horizontal="center" wrapText="1"/>
    </xf>
    <xf numFmtId="0" fontId="0" fillId="0" borderId="38" xfId="0" applyBorder="1"/>
    <xf numFmtId="0" fontId="0" fillId="0" borderId="37" xfId="0" applyBorder="1"/>
    <xf numFmtId="0" fontId="19" fillId="35" borderId="10" xfId="0" applyFont="1" applyFill="1" applyBorder="1" applyAlignment="1">
      <alignment horizontal="center"/>
    </xf>
    <xf numFmtId="0" fontId="32" fillId="38" borderId="16" xfId="0" applyFont="1" applyFill="1" applyBorder="1"/>
    <xf numFmtId="0" fontId="16" fillId="0" borderId="0" xfId="0" applyFont="1" applyAlignment="1">
      <alignment horizontal="center"/>
    </xf>
    <xf numFmtId="0" fontId="18" fillId="34" borderId="10" xfId="0" applyFont="1" applyFill="1" applyBorder="1" applyAlignment="1">
      <alignment horizontal="center" wrapText="1"/>
    </xf>
    <xf numFmtId="0" fontId="18" fillId="38" borderId="10" xfId="0" applyFont="1" applyFill="1" applyBorder="1" applyAlignment="1">
      <alignment horizontal="center" wrapText="1"/>
    </xf>
    <xf numFmtId="1" fontId="27" fillId="39" borderId="10" xfId="0" applyNumberFormat="1" applyFont="1" applyFill="1" applyBorder="1" applyAlignment="1">
      <alignment horizontal="center"/>
    </xf>
    <xf numFmtId="1" fontId="27" fillId="39" borderId="17" xfId="0" applyNumberFormat="1" applyFont="1" applyFill="1" applyBorder="1" applyAlignment="1">
      <alignment horizontal="center"/>
    </xf>
    <xf numFmtId="1" fontId="27" fillId="0" borderId="0" xfId="0" applyNumberFormat="1" applyFont="1" applyFill="1" applyBorder="1" applyAlignment="1">
      <alignment horizontal="center"/>
    </xf>
    <xf numFmtId="1" fontId="0" fillId="0" borderId="0" xfId="0" applyNumberFormat="1"/>
    <xf numFmtId="0" fontId="39" fillId="0" borderId="10" xfId="0" applyFont="1" applyBorder="1" applyAlignment="1">
      <alignment horizontal="center"/>
    </xf>
    <xf numFmtId="1" fontId="41" fillId="0" borderId="10" xfId="0" applyNumberFormat="1" applyFont="1" applyFill="1" applyBorder="1" applyAlignment="1">
      <alignment horizontal="center"/>
    </xf>
    <xf numFmtId="0" fontId="40" fillId="36" borderId="10" xfId="0" applyFont="1" applyFill="1" applyBorder="1" applyAlignment="1">
      <alignment horizontal="center"/>
    </xf>
    <xf numFmtId="0" fontId="40" fillId="0" borderId="10" xfId="0" applyFont="1" applyBorder="1" applyAlignment="1">
      <alignment horizontal="center" wrapText="1"/>
    </xf>
    <xf numFmtId="0" fontId="40" fillId="0" borderId="10" xfId="0" applyFont="1" applyFill="1" applyBorder="1" applyAlignment="1">
      <alignment horizontal="center" vertical="center"/>
    </xf>
    <xf numFmtId="0" fontId="40" fillId="42" borderId="10" xfId="0" applyFont="1" applyFill="1" applyBorder="1" applyAlignment="1">
      <alignment horizontal="center"/>
    </xf>
    <xf numFmtId="0" fontId="42" fillId="35" borderId="10" xfId="0" applyFont="1" applyFill="1" applyBorder="1" applyAlignment="1">
      <alignment horizontal="center"/>
    </xf>
    <xf numFmtId="1" fontId="19" fillId="40" borderId="10" xfId="0" applyNumberFormat="1" applyFont="1" applyFill="1" applyBorder="1" applyAlignment="1">
      <alignment horizontal="center"/>
    </xf>
    <xf numFmtId="1" fontId="19" fillId="35" borderId="10" xfId="0" applyNumberFormat="1" applyFont="1" applyFill="1" applyBorder="1" applyAlignment="1">
      <alignment horizontal="center"/>
    </xf>
    <xf numFmtId="1" fontId="19" fillId="35" borderId="16" xfId="0" applyNumberFormat="1" applyFont="1" applyFill="1" applyBorder="1" applyAlignment="1">
      <alignment horizontal="center"/>
    </xf>
    <xf numFmtId="1" fontId="19" fillId="34" borderId="10" xfId="0" applyNumberFormat="1" applyFont="1" applyFill="1" applyBorder="1" applyAlignment="1">
      <alignment horizontal="center"/>
    </xf>
    <xf numFmtId="1" fontId="0" fillId="0" borderId="0" xfId="0" applyNumberFormat="1" applyFont="1" applyBorder="1"/>
    <xf numFmtId="1" fontId="0" fillId="0" borderId="0" xfId="0" applyNumberFormat="1" applyBorder="1"/>
    <xf numFmtId="1" fontId="0" fillId="0" borderId="0" xfId="0" applyNumberFormat="1" applyFill="1"/>
    <xf numFmtId="1" fontId="27" fillId="39" borderId="20" xfId="0" applyNumberFormat="1" applyFont="1" applyFill="1" applyBorder="1" applyAlignment="1">
      <alignment horizontal="center"/>
    </xf>
    <xf numFmtId="0" fontId="43" fillId="0" borderId="0" xfId="0" applyFont="1" applyFill="1" applyAlignment="1">
      <alignment horizontal="center" vertical="center"/>
    </xf>
    <xf numFmtId="0" fontId="44" fillId="0" borderId="0" xfId="0" applyFont="1" applyAlignment="1">
      <alignment horizontal="left"/>
    </xf>
    <xf numFmtId="1" fontId="40" fillId="42" borderId="10" xfId="0" applyNumberFormat="1" applyFont="1" applyFill="1" applyBorder="1" applyAlignment="1">
      <alignment horizontal="center"/>
    </xf>
    <xf numFmtId="1" fontId="42" fillId="35" borderId="10" xfId="0" applyNumberFormat="1" applyFont="1" applyFill="1" applyBorder="1" applyAlignment="1">
      <alignment horizontal="center"/>
    </xf>
    <xf numFmtId="0" fontId="46" fillId="42" borderId="17" xfId="0" applyFont="1" applyFill="1" applyBorder="1" applyAlignment="1">
      <alignment horizontal="center" vertical="center"/>
    </xf>
    <xf numFmtId="0" fontId="46" fillId="37" borderId="10" xfId="0" applyFont="1" applyFill="1" applyBorder="1" applyAlignment="1">
      <alignment horizontal="center"/>
    </xf>
    <xf numFmtId="1" fontId="40" fillId="0" borderId="10" xfId="0" applyNumberFormat="1" applyFont="1" applyFill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0" xfId="0" applyFont="1" applyFill="1" applyAlignment="1">
      <alignment horizontal="left" vertical="center"/>
    </xf>
    <xf numFmtId="0" fontId="16" fillId="0" borderId="0" xfId="0" applyFont="1"/>
    <xf numFmtId="0" fontId="16" fillId="39" borderId="0" xfId="0" applyFont="1" applyFill="1"/>
    <xf numFmtId="0" fontId="16" fillId="43" borderId="0" xfId="0" applyFont="1" applyFill="1"/>
    <xf numFmtId="0" fontId="19" fillId="0" borderId="20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44" fillId="35" borderId="40" xfId="0" applyFont="1" applyFill="1" applyBorder="1" applyAlignment="1">
      <alignment horizontal="left"/>
    </xf>
    <xf numFmtId="1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5" fillId="35" borderId="41" xfId="0" applyFont="1" applyFill="1" applyBorder="1" applyAlignment="1">
      <alignment horizontal="center" vertical="center" wrapText="1"/>
    </xf>
    <xf numFmtId="0" fontId="45" fillId="35" borderId="42" xfId="0" applyFont="1" applyFill="1" applyBorder="1" applyAlignment="1">
      <alignment horizontal="center" vertical="center" wrapText="1"/>
    </xf>
    <xf numFmtId="0" fontId="45" fillId="35" borderId="43" xfId="0" applyFont="1" applyFill="1" applyBorder="1" applyAlignment="1">
      <alignment horizontal="center" vertical="center" wrapText="1"/>
    </xf>
    <xf numFmtId="0" fontId="45" fillId="35" borderId="44" xfId="0" applyFont="1" applyFill="1" applyBorder="1" applyAlignment="1">
      <alignment horizontal="center" vertical="center" wrapText="1"/>
    </xf>
    <xf numFmtId="0" fontId="45" fillId="35" borderId="14" xfId="0" applyFont="1" applyFill="1" applyBorder="1" applyAlignment="1">
      <alignment horizontal="center" vertical="center" wrapText="1"/>
    </xf>
    <xf numFmtId="0" fontId="45" fillId="35" borderId="45" xfId="0" applyFont="1" applyFill="1" applyBorder="1" applyAlignment="1">
      <alignment horizontal="center" vertical="center" wrapText="1"/>
    </xf>
    <xf numFmtId="0" fontId="0" fillId="33" borderId="26" xfId="0" applyFill="1" applyBorder="1" applyAlignment="1">
      <alignment horizontal="center"/>
    </xf>
    <xf numFmtId="0" fontId="0" fillId="33" borderId="27" xfId="0" applyFill="1" applyBorder="1" applyAlignment="1">
      <alignment horizontal="center"/>
    </xf>
    <xf numFmtId="0" fontId="0" fillId="33" borderId="28" xfId="0" applyFill="1" applyBorder="1" applyAlignment="1">
      <alignment horizontal="center"/>
    </xf>
    <xf numFmtId="0" fontId="0" fillId="34" borderId="26" xfId="0" applyFill="1" applyBorder="1" applyAlignment="1">
      <alignment horizontal="center"/>
    </xf>
    <xf numFmtId="0" fontId="0" fillId="34" borderId="27" xfId="0" applyFill="1" applyBorder="1" applyAlignment="1">
      <alignment horizontal="center"/>
    </xf>
    <xf numFmtId="0" fontId="0" fillId="34" borderId="28" xfId="0" applyFill="1" applyBorder="1" applyAlignment="1">
      <alignment horizontal="center"/>
    </xf>
    <xf numFmtId="0" fontId="0" fillId="38" borderId="26" xfId="0" applyFill="1" applyBorder="1" applyAlignment="1">
      <alignment horizontal="center"/>
    </xf>
    <xf numFmtId="0" fontId="0" fillId="38" borderId="27" xfId="0" applyFill="1" applyBorder="1" applyAlignment="1">
      <alignment horizontal="center"/>
    </xf>
    <xf numFmtId="0" fontId="0" fillId="38" borderId="28" xfId="0" applyFill="1" applyBorder="1" applyAlignment="1">
      <alignment horizontal="center"/>
    </xf>
    <xf numFmtId="1" fontId="29" fillId="35" borderId="17" xfId="0" applyNumberFormat="1" applyFont="1" applyFill="1" applyBorder="1" applyAlignment="1">
      <alignment horizontal="center"/>
    </xf>
    <xf numFmtId="1" fontId="29" fillId="35" borderId="36" xfId="0" applyNumberFormat="1" applyFont="1" applyFill="1" applyBorder="1" applyAlignment="1">
      <alignment horizontal="center"/>
    </xf>
    <xf numFmtId="1" fontId="29" fillId="35" borderId="21" xfId="0" applyNumberFormat="1" applyFont="1" applyFill="1" applyBorder="1" applyAlignment="1">
      <alignment horizontal="center"/>
    </xf>
    <xf numFmtId="1" fontId="29" fillId="35" borderId="23" xfId="0" applyNumberFormat="1" applyFont="1" applyFill="1" applyBorder="1" applyAlignment="1">
      <alignment horizontal="center"/>
    </xf>
    <xf numFmtId="0" fontId="0" fillId="35" borderId="18" xfId="0" applyFill="1" applyBorder="1" applyAlignment="1">
      <alignment horizontal="center"/>
    </xf>
    <xf numFmtId="0" fontId="0" fillId="35" borderId="19" xfId="0" applyFill="1" applyBorder="1" applyAlignment="1">
      <alignment horizontal="center"/>
    </xf>
    <xf numFmtId="0" fontId="0" fillId="35" borderId="34" xfId="0" applyFill="1" applyBorder="1" applyAlignment="1">
      <alignment horizontal="center"/>
    </xf>
    <xf numFmtId="0" fontId="0" fillId="37" borderId="18" xfId="0" applyFill="1" applyBorder="1" applyAlignment="1">
      <alignment horizontal="center"/>
    </xf>
    <xf numFmtId="0" fontId="0" fillId="37" borderId="19" xfId="0" applyFill="1" applyBorder="1" applyAlignment="1">
      <alignment horizontal="center"/>
    </xf>
    <xf numFmtId="0" fontId="0" fillId="37" borderId="34" xfId="0" applyFill="1" applyBorder="1" applyAlignment="1">
      <alignment horizontal="center"/>
    </xf>
    <xf numFmtId="1" fontId="29" fillId="37" borderId="21" xfId="0" applyNumberFormat="1" applyFont="1" applyFill="1" applyBorder="1" applyAlignment="1">
      <alignment horizontal="center"/>
    </xf>
    <xf numFmtId="1" fontId="29" fillId="37" borderId="23" xfId="0" applyNumberFormat="1" applyFont="1" applyFill="1" applyBorder="1" applyAlignment="1">
      <alignment horizontal="center"/>
    </xf>
    <xf numFmtId="0" fontId="35" fillId="0" borderId="12" xfId="0" applyFont="1" applyBorder="1" applyAlignment="1">
      <alignment horizontal="center" vertical="center" textRotation="90"/>
    </xf>
    <xf numFmtId="0" fontId="35" fillId="0" borderId="15" xfId="0" applyFont="1" applyBorder="1" applyAlignment="1">
      <alignment horizontal="center" vertical="center" textRotation="90"/>
    </xf>
    <xf numFmtId="0" fontId="35" fillId="0" borderId="13" xfId="0" applyFont="1" applyBorder="1" applyAlignment="1">
      <alignment horizontal="center" vertical="center" textRotation="90"/>
    </xf>
    <xf numFmtId="0" fontId="40" fillId="41" borderId="17" xfId="0" applyFont="1" applyFill="1" applyBorder="1" applyAlignment="1">
      <alignment horizontal="center" vertical="center"/>
    </xf>
    <xf numFmtId="0" fontId="40" fillId="41" borderId="39" xfId="0" applyFont="1" applyFill="1" applyBorder="1" applyAlignment="1">
      <alignment horizontal="center" vertical="center"/>
    </xf>
    <xf numFmtId="1" fontId="41" fillId="41" borderId="17" xfId="0" applyNumberFormat="1" applyFont="1" applyFill="1" applyBorder="1" applyAlignment="1">
      <alignment horizontal="center"/>
    </xf>
    <xf numFmtId="1" fontId="41" fillId="41" borderId="39" xfId="0" applyNumberFormat="1" applyFont="1" applyFill="1" applyBorder="1" applyAlignment="1">
      <alignment horizontal="center"/>
    </xf>
  </cellXfs>
  <cellStyles count="110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Header" xfId="42" xr:uid="{00000000-0005-0000-0000-00001D000000}"/>
    <cellStyle name="Insatisfaisant" xfId="7" builtinId="27" customBuiltin="1"/>
    <cellStyle name="Lien hypertexte" xfId="44" builtinId="8" hidden="1"/>
    <cellStyle name="Lien hypertexte" xfId="46" builtinId="8" hidden="1"/>
    <cellStyle name="Lien hypertexte" xfId="48" builtinId="8" hidden="1"/>
    <cellStyle name="Lien hypertexte" xfId="50" builtinId="8" hidden="1"/>
    <cellStyle name="Lien hypertexte" xfId="52" builtinId="8" hidden="1"/>
    <cellStyle name="Lien hypertexte" xfId="54" builtinId="8" hidden="1"/>
    <cellStyle name="Lien hypertexte" xfId="56" builtinId="8" hidden="1"/>
    <cellStyle name="Lien hypertexte" xfId="58" builtinId="8" hidden="1"/>
    <cellStyle name="Lien hypertexte" xfId="60" builtinId="8" hidden="1"/>
    <cellStyle name="Lien hypertexte" xfId="62" builtinId="8" hidden="1"/>
    <cellStyle name="Lien hypertexte" xfId="64" builtinId="8" hidden="1"/>
    <cellStyle name="Lien hypertexte" xfId="66" builtinId="8" hidden="1"/>
    <cellStyle name="Lien hypertexte" xfId="68" builtinId="8" hidden="1"/>
    <cellStyle name="Lien hypertexte" xfId="70" builtinId="8" hidden="1"/>
    <cellStyle name="Lien hypertexte" xfId="72" builtinId="8" hidden="1"/>
    <cellStyle name="Lien hypertexte" xfId="74" builtinId="8" hidden="1"/>
    <cellStyle name="Lien hypertexte" xfId="76" builtinId="8" hidden="1"/>
    <cellStyle name="Lien hypertexte" xfId="78" builtinId="8" hidden="1"/>
    <cellStyle name="Lien hypertexte" xfId="80" builtinId="8" hidden="1"/>
    <cellStyle name="Lien hypertexte" xfId="82" builtinId="8" hidden="1"/>
    <cellStyle name="Lien hypertexte" xfId="84" builtinId="8" hidden="1"/>
    <cellStyle name="Lien hypertexte" xfId="86" builtinId="8" hidden="1"/>
    <cellStyle name="Lien hypertexte" xfId="88" builtinId="8" hidden="1"/>
    <cellStyle name="Lien hypertexte" xfId="90" builtinId="8" hidden="1"/>
    <cellStyle name="Lien hypertexte" xfId="92" builtinId="8" hidden="1"/>
    <cellStyle name="Lien hypertexte" xfId="94" builtinId="8" hidden="1"/>
    <cellStyle name="Lien hypertexte" xfId="96" builtinId="8" hidden="1"/>
    <cellStyle name="Lien hypertexte" xfId="98" builtinId="8" hidden="1"/>
    <cellStyle name="Lien hypertexte" xfId="100" builtinId="8" hidden="1"/>
    <cellStyle name="Lien hypertexte" xfId="102" builtinId="8" hidden="1"/>
    <cellStyle name="Lien hypertexte" xfId="104" builtinId="8" hidden="1"/>
    <cellStyle name="Lien hypertexte" xfId="106" builtinId="8" hidden="1"/>
    <cellStyle name="Lien hypertexte" xfId="108" builtinId="8" hidden="1"/>
    <cellStyle name="Lien hypertexte visité" xfId="45" builtinId="9" hidden="1"/>
    <cellStyle name="Lien hypertexte visité" xfId="47" builtinId="9" hidden="1"/>
    <cellStyle name="Lien hypertexte visité" xfId="49" builtinId="9" hidden="1"/>
    <cellStyle name="Lien hypertexte visité" xfId="51" builtinId="9" hidden="1"/>
    <cellStyle name="Lien hypertexte visité" xfId="53" builtinId="9" hidden="1"/>
    <cellStyle name="Lien hypertexte visité" xfId="55" builtinId="9" hidden="1"/>
    <cellStyle name="Lien hypertexte visité" xfId="57" builtinId="9" hidden="1"/>
    <cellStyle name="Lien hypertexte visité" xfId="59" builtinId="9" hidden="1"/>
    <cellStyle name="Lien hypertexte visité" xfId="61" builtinId="9" hidden="1"/>
    <cellStyle name="Lien hypertexte visité" xfId="63" builtinId="9" hidden="1"/>
    <cellStyle name="Lien hypertexte visité" xfId="65" builtinId="9" hidden="1"/>
    <cellStyle name="Lien hypertexte visité" xfId="67" builtinId="9" hidden="1"/>
    <cellStyle name="Lien hypertexte visité" xfId="69" builtinId="9" hidden="1"/>
    <cellStyle name="Lien hypertexte visité" xfId="71" builtinId="9" hidden="1"/>
    <cellStyle name="Lien hypertexte visité" xfId="73" builtinId="9" hidden="1"/>
    <cellStyle name="Lien hypertexte visité" xfId="75" builtinId="9" hidden="1"/>
    <cellStyle name="Lien hypertexte visité" xfId="77" builtinId="9" hidden="1"/>
    <cellStyle name="Lien hypertexte visité" xfId="79" builtinId="9" hidden="1"/>
    <cellStyle name="Lien hypertexte visité" xfId="81" builtinId="9" hidden="1"/>
    <cellStyle name="Lien hypertexte visité" xfId="83" builtinId="9" hidden="1"/>
    <cellStyle name="Lien hypertexte visité" xfId="85" builtinId="9" hidden="1"/>
    <cellStyle name="Lien hypertexte visité" xfId="87" builtinId="9" hidden="1"/>
    <cellStyle name="Lien hypertexte visité" xfId="89" builtinId="9" hidden="1"/>
    <cellStyle name="Lien hypertexte visité" xfId="91" builtinId="9" hidden="1"/>
    <cellStyle name="Lien hypertexte visité" xfId="93" builtinId="9" hidden="1"/>
    <cellStyle name="Lien hypertexte visité" xfId="95" builtinId="9" hidden="1"/>
    <cellStyle name="Lien hypertexte visité" xfId="97" builtinId="9" hidden="1"/>
    <cellStyle name="Lien hypertexte visité" xfId="99" builtinId="9" hidden="1"/>
    <cellStyle name="Lien hypertexte visité" xfId="101" builtinId="9" hidden="1"/>
    <cellStyle name="Lien hypertexte visité" xfId="103" builtinId="9" hidden="1"/>
    <cellStyle name="Lien hypertexte visité" xfId="105" builtinId="9" hidden="1"/>
    <cellStyle name="Lien hypertexte visité" xfId="107" builtinId="9" hidden="1"/>
    <cellStyle name="Lien hypertexte visité" xfId="109" builtinId="9" hidden="1"/>
    <cellStyle name="Material" xfId="43" xr:uid="{00000000-0005-0000-0000-000061000000}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8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7"/>
  <sheetViews>
    <sheetView tabSelected="1" zoomScale="115" zoomScaleNormal="115" zoomScalePageLayoutView="115" workbookViewId="0">
      <selection activeCell="H16" sqref="H16:H17"/>
    </sheetView>
  </sheetViews>
  <sheetFormatPr baseColWidth="10" defaultColWidth="9.140625" defaultRowHeight="15"/>
  <cols>
    <col min="1" max="1" width="17.42578125" customWidth="1"/>
    <col min="4" max="4" width="11.7109375" bestFit="1" customWidth="1"/>
    <col min="6" max="6" width="9.28515625" customWidth="1"/>
    <col min="11" max="11" width="5.28515625" customWidth="1"/>
  </cols>
  <sheetData>
    <row r="1" spans="1:32" s="5" customFormat="1" ht="31.5" customHeight="1">
      <c r="A1" s="157" t="s">
        <v>82</v>
      </c>
      <c r="B1" s="158"/>
      <c r="C1" s="158"/>
      <c r="D1" s="158"/>
      <c r="E1" s="158"/>
      <c r="F1" s="159"/>
    </row>
    <row r="2" spans="1:32" s="5" customFormat="1" ht="31.5" customHeight="1" thickBot="1">
      <c r="A2" s="160"/>
      <c r="B2" s="161"/>
      <c r="C2" s="161"/>
      <c r="D2" s="161"/>
      <c r="E2" s="161"/>
      <c r="F2" s="162"/>
    </row>
    <row r="3" spans="1:32" s="5" customFormat="1" ht="22.5" thickBot="1">
      <c r="A3" s="139"/>
      <c r="C3" s="152">
        <v>24</v>
      </c>
    </row>
    <row r="4" spans="1:32" s="5" customFormat="1">
      <c r="A4" s="147" t="s">
        <v>83</v>
      </c>
    </row>
    <row r="5" spans="1:32">
      <c r="A5" s="147" t="s">
        <v>29</v>
      </c>
      <c r="B5" s="166" t="s">
        <v>11</v>
      </c>
      <c r="C5" s="167"/>
      <c r="D5" s="167"/>
      <c r="E5" s="168"/>
      <c r="G5" s="169" t="s">
        <v>21</v>
      </c>
      <c r="H5" s="170"/>
      <c r="I5" s="170"/>
      <c r="J5" s="171"/>
      <c r="L5" s="163" t="s">
        <v>22</v>
      </c>
      <c r="M5" s="164"/>
      <c r="N5" s="164"/>
      <c r="O5" s="165"/>
      <c r="R5" s="166" t="s">
        <v>11</v>
      </c>
      <c r="S5" s="167"/>
      <c r="T5" s="167"/>
      <c r="U5" s="168"/>
      <c r="V5" s="5"/>
      <c r="W5" s="169" t="s">
        <v>21</v>
      </c>
      <c r="X5" s="170"/>
      <c r="Y5" s="170"/>
      <c r="Z5" s="171"/>
      <c r="AA5" s="5"/>
      <c r="AB5" s="163" t="s">
        <v>22</v>
      </c>
      <c r="AC5" s="164"/>
      <c r="AD5" s="164"/>
      <c r="AE5" s="165"/>
      <c r="AF5" s="5"/>
    </row>
    <row r="6" spans="1:32" ht="15.75">
      <c r="A6" s="148" t="s">
        <v>25</v>
      </c>
      <c r="B6" s="63" t="s">
        <v>3</v>
      </c>
      <c r="C6" s="63" t="s">
        <v>0</v>
      </c>
      <c r="D6" s="63" t="s">
        <v>1</v>
      </c>
      <c r="E6" s="63" t="s">
        <v>28</v>
      </c>
      <c r="G6" s="69" t="s">
        <v>3</v>
      </c>
      <c r="H6" s="69" t="s">
        <v>0</v>
      </c>
      <c r="I6" s="69" t="s">
        <v>1</v>
      </c>
      <c r="J6" s="69" t="s">
        <v>28</v>
      </c>
      <c r="L6" s="100" t="s">
        <v>3</v>
      </c>
      <c r="M6" s="100" t="s">
        <v>0</v>
      </c>
      <c r="N6" s="100" t="s">
        <v>1</v>
      </c>
      <c r="O6" s="100" t="s">
        <v>28</v>
      </c>
      <c r="Q6" s="149" t="s">
        <v>27</v>
      </c>
      <c r="R6" s="63" t="s">
        <v>3</v>
      </c>
      <c r="S6" s="63" t="s">
        <v>0</v>
      </c>
      <c r="T6" s="63" t="s">
        <v>1</v>
      </c>
      <c r="U6" s="63" t="s">
        <v>28</v>
      </c>
      <c r="V6" s="5"/>
      <c r="W6" s="69" t="s">
        <v>3</v>
      </c>
      <c r="X6" s="69" t="s">
        <v>0</v>
      </c>
      <c r="Y6" s="69" t="s">
        <v>1</v>
      </c>
      <c r="Z6" s="69" t="s">
        <v>28</v>
      </c>
      <c r="AA6" s="5"/>
      <c r="AB6" s="100" t="s">
        <v>3</v>
      </c>
      <c r="AC6" s="100" t="s">
        <v>0</v>
      </c>
      <c r="AD6" s="100" t="s">
        <v>1</v>
      </c>
      <c r="AE6" s="100" t="s">
        <v>28</v>
      </c>
      <c r="AF6" s="5"/>
    </row>
    <row r="7" spans="1:32" ht="30.75">
      <c r="B7" s="63" t="s">
        <v>2</v>
      </c>
      <c r="C7" s="63" t="s">
        <v>2</v>
      </c>
      <c r="D7" s="63" t="s">
        <v>2</v>
      </c>
      <c r="E7" s="63" t="s">
        <v>2</v>
      </c>
      <c r="G7" s="69" t="s">
        <v>2</v>
      </c>
      <c r="H7" s="69" t="s">
        <v>2</v>
      </c>
      <c r="I7" s="69" t="s">
        <v>2</v>
      </c>
      <c r="J7" s="69" t="s">
        <v>2</v>
      </c>
      <c r="L7" s="100" t="s">
        <v>2</v>
      </c>
      <c r="M7" s="100" t="s">
        <v>2</v>
      </c>
      <c r="N7" s="100" t="s">
        <v>2</v>
      </c>
      <c r="O7" s="100" t="s">
        <v>2</v>
      </c>
      <c r="R7" s="63" t="s">
        <v>2</v>
      </c>
      <c r="S7" s="63" t="s">
        <v>2</v>
      </c>
      <c r="T7" s="63" t="s">
        <v>2</v>
      </c>
      <c r="U7" s="63" t="s">
        <v>2</v>
      </c>
      <c r="V7" s="5"/>
      <c r="W7" s="69" t="s">
        <v>2</v>
      </c>
      <c r="X7" s="69" t="s">
        <v>2</v>
      </c>
      <c r="Y7" s="69" t="s">
        <v>2</v>
      </c>
      <c r="Z7" s="69" t="s">
        <v>2</v>
      </c>
      <c r="AA7" s="5"/>
      <c r="AB7" s="100" t="s">
        <v>2</v>
      </c>
      <c r="AC7" s="100" t="s">
        <v>2</v>
      </c>
      <c r="AD7" s="100" t="s">
        <v>2</v>
      </c>
      <c r="AE7" s="100" t="s">
        <v>2</v>
      </c>
      <c r="AF7" s="5"/>
    </row>
    <row r="8" spans="1:32" ht="15.75">
      <c r="B8" s="110"/>
      <c r="C8" s="111"/>
      <c r="D8" s="112"/>
      <c r="E8" s="113"/>
      <c r="G8" s="150"/>
      <c r="H8" s="151"/>
      <c r="I8" s="151"/>
      <c r="J8" s="33"/>
      <c r="L8" s="5" t="s">
        <v>23</v>
      </c>
      <c r="R8" s="110"/>
      <c r="S8" s="111"/>
      <c r="T8" s="112"/>
      <c r="U8" s="113"/>
      <c r="V8" s="5"/>
      <c r="W8" s="150"/>
      <c r="X8" s="151"/>
      <c r="Y8" s="151"/>
      <c r="Z8" s="33"/>
      <c r="AA8" s="5"/>
      <c r="AB8" s="5" t="s">
        <v>23</v>
      </c>
      <c r="AC8" s="5"/>
      <c r="AD8" s="5"/>
      <c r="AE8" s="5"/>
      <c r="AF8" s="5"/>
    </row>
    <row r="9" spans="1:32" ht="18.75">
      <c r="A9" s="116">
        <v>1</v>
      </c>
      <c r="B9" s="130">
        <v>8390.2099999999991</v>
      </c>
      <c r="C9" s="130">
        <v>8372.2099999999991</v>
      </c>
      <c r="D9" s="130">
        <v>8390.34</v>
      </c>
      <c r="E9" s="130">
        <v>8494.34</v>
      </c>
      <c r="G9" s="102"/>
      <c r="H9" s="102"/>
      <c r="I9" s="102"/>
      <c r="J9" s="102"/>
      <c r="L9" s="119">
        <f>G9-B9</f>
        <v>-8390.2099999999991</v>
      </c>
      <c r="M9" s="120">
        <f>H9-C9</f>
        <v>-8372.2099999999991</v>
      </c>
      <c r="N9" s="119">
        <f>I9-D9</f>
        <v>-8390.34</v>
      </c>
      <c r="O9" s="119">
        <f>J9-E9</f>
        <v>-8494.34</v>
      </c>
      <c r="R9" s="130">
        <f>B9</f>
        <v>8390.2099999999991</v>
      </c>
      <c r="S9" s="130">
        <f>C9</f>
        <v>8372.2099999999991</v>
      </c>
      <c r="T9" s="130">
        <f>D9</f>
        <v>8390.34</v>
      </c>
      <c r="U9" s="130">
        <f>E9</f>
        <v>8494.34</v>
      </c>
      <c r="V9" s="5"/>
      <c r="W9" s="102"/>
      <c r="X9" s="102"/>
      <c r="Y9" s="102"/>
      <c r="Z9" s="102"/>
      <c r="AA9" s="5"/>
      <c r="AB9" s="119">
        <f>W9-R9</f>
        <v>-8390.2099999999991</v>
      </c>
      <c r="AC9" s="120">
        <f>X9-S9</f>
        <v>-8372.2099999999991</v>
      </c>
      <c r="AD9" s="119">
        <f>Y9-T9</f>
        <v>-8390.34</v>
      </c>
      <c r="AE9" s="119">
        <f>Z9-U9</f>
        <v>-8494.34</v>
      </c>
      <c r="AF9" s="5"/>
    </row>
    <row r="10" spans="1:32" ht="18.75">
      <c r="A10" s="116">
        <v>2</v>
      </c>
      <c r="B10" s="130">
        <v>8255.2099999999991</v>
      </c>
      <c r="C10" s="130">
        <v>8235.2099999999991</v>
      </c>
      <c r="D10" s="130">
        <v>8219.34</v>
      </c>
      <c r="E10" s="130">
        <v>8324.34</v>
      </c>
      <c r="G10" s="102"/>
      <c r="H10" s="102"/>
      <c r="I10" s="102"/>
      <c r="J10" s="102"/>
      <c r="L10" s="119">
        <f t="shared" ref="L10:L22" si="0">G10-B10</f>
        <v>-8255.2099999999991</v>
      </c>
      <c r="M10" s="120">
        <f t="shared" ref="M10:M17" si="1">H10-C10</f>
        <v>-8235.2099999999991</v>
      </c>
      <c r="N10" s="119">
        <f t="shared" ref="N10:N22" si="2">I10-D10</f>
        <v>-8219.34</v>
      </c>
      <c r="O10" s="119">
        <f t="shared" ref="O10:O11" si="3">J10-E10</f>
        <v>-8324.34</v>
      </c>
      <c r="R10" s="130">
        <f t="shared" ref="R10:R22" si="4">B10</f>
        <v>8255.2099999999991</v>
      </c>
      <c r="S10" s="130">
        <f t="shared" ref="S10:S16" si="5">C10</f>
        <v>8235.2099999999991</v>
      </c>
      <c r="T10" s="130">
        <f t="shared" ref="T10:T22" si="6">D10</f>
        <v>8219.34</v>
      </c>
      <c r="U10" s="130">
        <f t="shared" ref="U10:U12" si="7">E10</f>
        <v>8324.34</v>
      </c>
      <c r="V10" s="5"/>
      <c r="W10" s="102"/>
      <c r="X10" s="102"/>
      <c r="Y10" s="102"/>
      <c r="Z10" s="102"/>
      <c r="AA10" s="5"/>
      <c r="AB10" s="119">
        <f t="shared" ref="AB10:AB22" si="8">W10-R10</f>
        <v>-8255.2099999999991</v>
      </c>
      <c r="AC10" s="120">
        <f t="shared" ref="AC10:AC17" si="9">X10-S10</f>
        <v>-8235.2099999999991</v>
      </c>
      <c r="AD10" s="119">
        <f t="shared" ref="AD10:AD22" si="10">Y10-T10</f>
        <v>-8219.34</v>
      </c>
      <c r="AE10" s="119">
        <f t="shared" ref="AE10:AE11" si="11">Z10-U10</f>
        <v>-8324.34</v>
      </c>
      <c r="AF10" s="5"/>
    </row>
    <row r="11" spans="1:32" ht="18.75">
      <c r="A11" s="116">
        <v>3</v>
      </c>
      <c r="B11" s="130">
        <v>8224.2099999999991</v>
      </c>
      <c r="C11" s="130">
        <v>8205.2099999999991</v>
      </c>
      <c r="D11" s="130">
        <v>8189.34</v>
      </c>
      <c r="E11" s="130">
        <v>8292.34</v>
      </c>
      <c r="G11" s="102"/>
      <c r="H11" s="102"/>
      <c r="I11" s="102"/>
      <c r="J11" s="102"/>
      <c r="L11" s="119">
        <f t="shared" si="0"/>
        <v>-8224.2099999999991</v>
      </c>
      <c r="M11" s="120">
        <f t="shared" si="1"/>
        <v>-8205.2099999999991</v>
      </c>
      <c r="N11" s="119">
        <f t="shared" si="2"/>
        <v>-8189.34</v>
      </c>
      <c r="O11" s="119">
        <f t="shared" si="3"/>
        <v>-8292.34</v>
      </c>
      <c r="R11" s="130">
        <f t="shared" si="4"/>
        <v>8224.2099999999991</v>
      </c>
      <c r="S11" s="130">
        <f t="shared" si="5"/>
        <v>8205.2099999999991</v>
      </c>
      <c r="T11" s="130">
        <f t="shared" si="6"/>
        <v>8189.34</v>
      </c>
      <c r="U11" s="130">
        <f t="shared" si="7"/>
        <v>8292.34</v>
      </c>
      <c r="V11" s="5"/>
      <c r="W11" s="102"/>
      <c r="X11" s="102"/>
      <c r="Y11" s="102"/>
      <c r="Z11" s="102"/>
      <c r="AA11" s="5"/>
      <c r="AB11" s="119">
        <f t="shared" si="8"/>
        <v>-8224.2099999999991</v>
      </c>
      <c r="AC11" s="120">
        <f t="shared" si="9"/>
        <v>-8205.2099999999991</v>
      </c>
      <c r="AD11" s="119">
        <f t="shared" si="10"/>
        <v>-8189.34</v>
      </c>
      <c r="AE11" s="119">
        <f t="shared" si="11"/>
        <v>-8292.34</v>
      </c>
      <c r="AF11" s="5"/>
    </row>
    <row r="12" spans="1:32" ht="18.75">
      <c r="A12" s="116">
        <v>4</v>
      </c>
      <c r="B12" s="130">
        <v>8273.2099999999991</v>
      </c>
      <c r="C12" s="130">
        <v>8254.2099999999991</v>
      </c>
      <c r="D12" s="130">
        <v>8282.34</v>
      </c>
      <c r="E12" s="130">
        <v>8378.34</v>
      </c>
      <c r="G12" s="102"/>
      <c r="H12" s="102"/>
      <c r="I12" s="102"/>
      <c r="J12" s="102"/>
      <c r="L12" s="119">
        <f t="shared" si="0"/>
        <v>-8273.2099999999991</v>
      </c>
      <c r="M12" s="120">
        <f t="shared" si="1"/>
        <v>-8254.2099999999991</v>
      </c>
      <c r="N12" s="119">
        <f t="shared" si="2"/>
        <v>-8282.34</v>
      </c>
      <c r="O12" s="119">
        <f>J12-E12</f>
        <v>-8378.34</v>
      </c>
      <c r="R12" s="130">
        <f t="shared" si="4"/>
        <v>8273.2099999999991</v>
      </c>
      <c r="S12" s="130">
        <f t="shared" si="5"/>
        <v>8254.2099999999991</v>
      </c>
      <c r="T12" s="130">
        <f t="shared" si="6"/>
        <v>8282.34</v>
      </c>
      <c r="U12" s="130">
        <f t="shared" si="7"/>
        <v>8378.34</v>
      </c>
      <c r="V12" s="5"/>
      <c r="W12" s="102"/>
      <c r="X12" s="102"/>
      <c r="Y12" s="102"/>
      <c r="Z12" s="102"/>
      <c r="AA12" s="5"/>
      <c r="AB12" s="119">
        <f t="shared" si="8"/>
        <v>-8273.2099999999991</v>
      </c>
      <c r="AC12" s="120">
        <f t="shared" si="9"/>
        <v>-8254.2099999999991</v>
      </c>
      <c r="AD12" s="119">
        <f t="shared" si="10"/>
        <v>-8282.34</v>
      </c>
      <c r="AE12" s="119">
        <f>Z12-U12</f>
        <v>-8378.34</v>
      </c>
      <c r="AF12" s="5"/>
    </row>
    <row r="13" spans="1:32" ht="18.75">
      <c r="A13" s="116">
        <v>5</v>
      </c>
      <c r="B13" s="131">
        <v>8160.77</v>
      </c>
      <c r="C13" s="131">
        <v>8138.77</v>
      </c>
      <c r="D13" s="131">
        <v>8161.34</v>
      </c>
      <c r="E13" s="104"/>
      <c r="G13" s="102"/>
      <c r="H13" s="102"/>
      <c r="I13" s="102"/>
      <c r="J13" s="105"/>
      <c r="L13" s="119">
        <f t="shared" si="0"/>
        <v>-8160.77</v>
      </c>
      <c r="M13" s="120">
        <f t="shared" si="1"/>
        <v>-8138.77</v>
      </c>
      <c r="N13" s="119">
        <f t="shared" si="2"/>
        <v>-8161.34</v>
      </c>
      <c r="O13" s="121"/>
      <c r="R13" s="131">
        <f t="shared" si="4"/>
        <v>8160.77</v>
      </c>
      <c r="S13" s="131">
        <f t="shared" si="5"/>
        <v>8138.77</v>
      </c>
      <c r="T13" s="131">
        <f t="shared" si="6"/>
        <v>8161.34</v>
      </c>
      <c r="U13" s="104"/>
      <c r="V13" s="5"/>
      <c r="W13" s="102"/>
      <c r="X13" s="102"/>
      <c r="Y13" s="102"/>
      <c r="Z13" s="105"/>
      <c r="AA13" s="5"/>
      <c r="AB13" s="119">
        <f t="shared" si="8"/>
        <v>-8160.77</v>
      </c>
      <c r="AC13" s="120">
        <f t="shared" si="9"/>
        <v>-8138.77</v>
      </c>
      <c r="AD13" s="119">
        <f t="shared" si="10"/>
        <v>-8161.34</v>
      </c>
      <c r="AE13" s="121"/>
      <c r="AF13" s="5"/>
    </row>
    <row r="14" spans="1:32" ht="18.75">
      <c r="A14" s="116">
        <v>6</v>
      </c>
      <c r="B14" s="131">
        <v>7981.77</v>
      </c>
      <c r="C14" s="131">
        <v>7959.77</v>
      </c>
      <c r="D14" s="131">
        <v>7962.34</v>
      </c>
      <c r="E14" s="104"/>
      <c r="G14" s="102"/>
      <c r="H14" s="102"/>
      <c r="I14" s="102"/>
      <c r="J14" s="105"/>
      <c r="L14" s="119">
        <f t="shared" si="0"/>
        <v>-7981.77</v>
      </c>
      <c r="M14" s="120">
        <f t="shared" si="1"/>
        <v>-7959.77</v>
      </c>
      <c r="N14" s="119">
        <f t="shared" si="2"/>
        <v>-7962.34</v>
      </c>
      <c r="O14" s="121"/>
      <c r="R14" s="131">
        <f t="shared" si="4"/>
        <v>7981.77</v>
      </c>
      <c r="S14" s="131">
        <f t="shared" si="5"/>
        <v>7959.77</v>
      </c>
      <c r="T14" s="131">
        <f t="shared" si="6"/>
        <v>7962.34</v>
      </c>
      <c r="U14" s="104"/>
      <c r="V14" s="5"/>
      <c r="W14" s="102"/>
      <c r="X14" s="102"/>
      <c r="Y14" s="102"/>
      <c r="Z14" s="105"/>
      <c r="AA14" s="5"/>
      <c r="AB14" s="119">
        <f t="shared" si="8"/>
        <v>-7981.77</v>
      </c>
      <c r="AC14" s="120">
        <f t="shared" si="9"/>
        <v>-7959.77</v>
      </c>
      <c r="AD14" s="119">
        <f t="shared" si="10"/>
        <v>-7962.34</v>
      </c>
      <c r="AE14" s="121"/>
      <c r="AF14" s="5"/>
    </row>
    <row r="15" spans="1:32" ht="18.75">
      <c r="A15" s="116">
        <v>7</v>
      </c>
      <c r="B15" s="131">
        <v>7874.77</v>
      </c>
      <c r="C15" s="131">
        <v>7852.77</v>
      </c>
      <c r="D15" s="131">
        <v>7871.34</v>
      </c>
      <c r="E15" s="104"/>
      <c r="G15" s="102"/>
      <c r="H15" s="102"/>
      <c r="I15" s="102"/>
      <c r="J15" s="105"/>
      <c r="L15" s="119">
        <f t="shared" si="0"/>
        <v>-7874.77</v>
      </c>
      <c r="M15" s="120">
        <f t="shared" si="1"/>
        <v>-7852.77</v>
      </c>
      <c r="N15" s="119">
        <f t="shared" si="2"/>
        <v>-7871.34</v>
      </c>
      <c r="O15" s="121"/>
      <c r="R15" s="131">
        <f t="shared" si="4"/>
        <v>7874.77</v>
      </c>
      <c r="S15" s="131">
        <f t="shared" si="5"/>
        <v>7852.77</v>
      </c>
      <c r="T15" s="131">
        <f t="shared" si="6"/>
        <v>7871.34</v>
      </c>
      <c r="U15" s="104"/>
      <c r="V15" s="5"/>
      <c r="W15" s="102"/>
      <c r="X15" s="102"/>
      <c r="Y15" s="102"/>
      <c r="Z15" s="105"/>
      <c r="AA15" s="5"/>
      <c r="AB15" s="119">
        <f t="shared" si="8"/>
        <v>-7874.77</v>
      </c>
      <c r="AC15" s="120">
        <f t="shared" si="9"/>
        <v>-7852.77</v>
      </c>
      <c r="AD15" s="119">
        <f t="shared" si="10"/>
        <v>-7871.34</v>
      </c>
      <c r="AE15" s="121"/>
      <c r="AF15" s="5"/>
    </row>
    <row r="16" spans="1:32" ht="18.75">
      <c r="A16" s="116">
        <v>8</v>
      </c>
      <c r="B16" s="132">
        <v>7856.77</v>
      </c>
      <c r="C16" s="132">
        <v>7840.77</v>
      </c>
      <c r="D16" s="132">
        <v>7906.34</v>
      </c>
      <c r="E16" s="104"/>
      <c r="G16" s="102"/>
      <c r="H16" s="102"/>
      <c r="I16" s="102"/>
      <c r="J16" s="105"/>
      <c r="L16" s="119">
        <f t="shared" si="0"/>
        <v>-7856.77</v>
      </c>
      <c r="M16" s="120">
        <f t="shared" si="1"/>
        <v>-7840.77</v>
      </c>
      <c r="N16" s="119">
        <f t="shared" si="2"/>
        <v>-7906.34</v>
      </c>
      <c r="O16" s="121"/>
      <c r="R16" s="132">
        <f t="shared" si="4"/>
        <v>7856.77</v>
      </c>
      <c r="S16" s="132">
        <f t="shared" si="5"/>
        <v>7840.77</v>
      </c>
      <c r="T16" s="132">
        <f t="shared" si="6"/>
        <v>7906.34</v>
      </c>
      <c r="U16" s="104"/>
      <c r="V16" s="5"/>
      <c r="W16" s="102"/>
      <c r="X16" s="102"/>
      <c r="Y16" s="102"/>
      <c r="Z16" s="105"/>
      <c r="AA16" s="5"/>
      <c r="AB16" s="119">
        <f t="shared" si="8"/>
        <v>-7856.77</v>
      </c>
      <c r="AC16" s="120">
        <f t="shared" si="9"/>
        <v>-7840.77</v>
      </c>
      <c r="AD16" s="119">
        <f t="shared" si="10"/>
        <v>-7906.34</v>
      </c>
      <c r="AE16" s="121"/>
      <c r="AF16" s="5"/>
    </row>
    <row r="17" spans="1:32" ht="20.25">
      <c r="A17" s="116">
        <v>9</v>
      </c>
      <c r="B17" s="133">
        <v>7611.29</v>
      </c>
      <c r="C17" s="133">
        <v>7596.29</v>
      </c>
      <c r="D17" s="133">
        <v>7638.34</v>
      </c>
      <c r="E17" s="134"/>
      <c r="G17" s="102"/>
      <c r="H17" s="102"/>
      <c r="I17" s="102"/>
      <c r="J17" s="99"/>
      <c r="K17" s="6"/>
      <c r="L17" s="119">
        <f t="shared" si="0"/>
        <v>-7611.29</v>
      </c>
      <c r="M17" s="120">
        <f t="shared" si="1"/>
        <v>-7596.29</v>
      </c>
      <c r="N17" s="119">
        <f t="shared" si="2"/>
        <v>-7638.34</v>
      </c>
      <c r="O17" s="122"/>
      <c r="P17" s="5"/>
      <c r="R17" s="133">
        <f t="shared" si="4"/>
        <v>7611.29</v>
      </c>
      <c r="S17" s="133">
        <f>C17</f>
        <v>7596.29</v>
      </c>
      <c r="T17" s="133">
        <f t="shared" si="6"/>
        <v>7638.34</v>
      </c>
      <c r="U17" s="134"/>
      <c r="V17" s="5"/>
      <c r="W17" s="102"/>
      <c r="X17" s="102"/>
      <c r="Y17" s="102"/>
      <c r="Z17" s="99"/>
      <c r="AA17" s="6"/>
      <c r="AB17" s="119">
        <f t="shared" si="8"/>
        <v>-7611.29</v>
      </c>
      <c r="AC17" s="137">
        <f t="shared" si="9"/>
        <v>-7596.29</v>
      </c>
      <c r="AD17" s="119">
        <f t="shared" si="10"/>
        <v>-7638.34</v>
      </c>
      <c r="AE17" s="122"/>
      <c r="AF17" s="5"/>
    </row>
    <row r="18" spans="1:32" ht="18.75">
      <c r="A18" s="116">
        <v>10</v>
      </c>
      <c r="B18" s="133">
        <v>7524.29</v>
      </c>
      <c r="C18" s="135"/>
      <c r="D18" s="133">
        <v>7530.34</v>
      </c>
      <c r="E18" s="134"/>
      <c r="G18" s="102"/>
      <c r="H18" s="4"/>
      <c r="I18" s="102"/>
      <c r="J18" s="6"/>
      <c r="K18" s="6"/>
      <c r="L18" s="119">
        <f t="shared" si="0"/>
        <v>-7524.29</v>
      </c>
      <c r="M18" s="122"/>
      <c r="N18" s="119">
        <f t="shared" si="2"/>
        <v>-7530.34</v>
      </c>
      <c r="O18" s="122"/>
      <c r="P18" s="5"/>
      <c r="R18" s="133">
        <f t="shared" si="4"/>
        <v>7524.29</v>
      </c>
      <c r="S18" s="135"/>
      <c r="T18" s="133">
        <f t="shared" si="6"/>
        <v>7530.34</v>
      </c>
      <c r="U18" s="134"/>
      <c r="V18" s="5"/>
      <c r="W18" s="102"/>
      <c r="X18" s="4"/>
      <c r="Y18" s="106"/>
      <c r="Z18" s="6"/>
      <c r="AA18" s="6"/>
      <c r="AB18" s="119">
        <f t="shared" si="8"/>
        <v>-7524.29</v>
      </c>
      <c r="AC18" s="122"/>
      <c r="AD18" s="119">
        <f t="shared" si="10"/>
        <v>-7530.34</v>
      </c>
      <c r="AE18" s="122"/>
      <c r="AF18" s="5"/>
    </row>
    <row r="19" spans="1:32" ht="18.75">
      <c r="A19" s="116">
        <v>11</v>
      </c>
      <c r="B19" s="133">
        <v>7466.29</v>
      </c>
      <c r="C19" s="135"/>
      <c r="D19" s="133">
        <v>7478.34</v>
      </c>
      <c r="E19" s="134"/>
      <c r="G19" s="102"/>
      <c r="H19" s="6"/>
      <c r="I19" s="102"/>
      <c r="J19" s="6"/>
      <c r="K19" s="6"/>
      <c r="L19" s="119">
        <f t="shared" si="0"/>
        <v>-7466.29</v>
      </c>
      <c r="M19" s="122"/>
      <c r="N19" s="119">
        <f t="shared" si="2"/>
        <v>-7478.34</v>
      </c>
      <c r="O19" s="122"/>
      <c r="P19" s="5"/>
      <c r="R19" s="133">
        <f t="shared" si="4"/>
        <v>7466.29</v>
      </c>
      <c r="S19" s="135"/>
      <c r="T19" s="133">
        <f t="shared" si="6"/>
        <v>7478.34</v>
      </c>
      <c r="U19" s="134"/>
      <c r="V19" s="5"/>
      <c r="W19" s="102"/>
      <c r="X19" s="6"/>
      <c r="Y19" s="102"/>
      <c r="Z19" s="6"/>
      <c r="AA19" s="6"/>
      <c r="AB19" s="119">
        <f t="shared" si="8"/>
        <v>-7466.29</v>
      </c>
      <c r="AC19" s="122"/>
      <c r="AD19" s="119">
        <f t="shared" si="10"/>
        <v>-7478.34</v>
      </c>
      <c r="AE19" s="122"/>
      <c r="AF19" s="5"/>
    </row>
    <row r="20" spans="1:32" ht="18.75">
      <c r="A20" s="116">
        <v>12</v>
      </c>
      <c r="B20" s="133">
        <v>7479.29</v>
      </c>
      <c r="C20" s="135"/>
      <c r="D20" s="133">
        <v>7501.34</v>
      </c>
      <c r="E20" s="134"/>
      <c r="G20" s="102"/>
      <c r="H20" s="6"/>
      <c r="I20" s="102"/>
      <c r="J20" s="6"/>
      <c r="K20" s="6"/>
      <c r="L20" s="119">
        <f t="shared" si="0"/>
        <v>-7479.29</v>
      </c>
      <c r="M20" s="122"/>
      <c r="N20" s="119">
        <f t="shared" si="2"/>
        <v>-7501.34</v>
      </c>
      <c r="O20" s="122"/>
      <c r="P20" s="5"/>
      <c r="R20" s="133">
        <f t="shared" si="4"/>
        <v>7479.29</v>
      </c>
      <c r="S20" s="135"/>
      <c r="T20" s="133">
        <f t="shared" si="6"/>
        <v>7501.34</v>
      </c>
      <c r="U20" s="134"/>
      <c r="V20" s="5"/>
      <c r="W20" s="102"/>
      <c r="X20" s="6"/>
      <c r="Y20" s="102"/>
      <c r="Z20" s="6"/>
      <c r="AA20" s="6"/>
      <c r="AB20" s="119">
        <f t="shared" si="8"/>
        <v>-7479.29</v>
      </c>
      <c r="AC20" s="122"/>
      <c r="AD20" s="119">
        <f t="shared" si="10"/>
        <v>-7501.34</v>
      </c>
      <c r="AE20" s="122"/>
      <c r="AF20" s="5"/>
    </row>
    <row r="21" spans="1:32" ht="18.75">
      <c r="A21" s="116">
        <v>13</v>
      </c>
      <c r="B21" s="133">
        <v>7373.29</v>
      </c>
      <c r="C21" s="135"/>
      <c r="D21" s="133">
        <v>7382.29</v>
      </c>
      <c r="E21" s="134"/>
      <c r="G21" s="102"/>
      <c r="H21" s="3"/>
      <c r="I21" s="102"/>
      <c r="J21" s="6"/>
      <c r="K21" s="6"/>
      <c r="L21" s="119">
        <f t="shared" si="0"/>
        <v>-7373.29</v>
      </c>
      <c r="M21" s="122"/>
      <c r="N21" s="119">
        <f t="shared" si="2"/>
        <v>-7382.29</v>
      </c>
      <c r="O21" s="122"/>
      <c r="P21" s="5"/>
      <c r="R21" s="133">
        <f t="shared" si="4"/>
        <v>7373.29</v>
      </c>
      <c r="S21" s="135"/>
      <c r="T21" s="133">
        <f t="shared" si="6"/>
        <v>7382.29</v>
      </c>
      <c r="U21" s="134"/>
      <c r="V21" s="5"/>
      <c r="W21" s="102"/>
      <c r="X21" s="3"/>
      <c r="Y21" s="102"/>
      <c r="Z21" s="6"/>
      <c r="AA21" s="6"/>
      <c r="AB21" s="119">
        <f t="shared" si="8"/>
        <v>-7373.29</v>
      </c>
      <c r="AC21" s="122"/>
      <c r="AD21" s="119">
        <f t="shared" si="10"/>
        <v>-7382.29</v>
      </c>
      <c r="AE21" s="122"/>
      <c r="AF21" s="5"/>
    </row>
    <row r="22" spans="1:32" ht="18.75">
      <c r="A22" s="116">
        <v>14</v>
      </c>
      <c r="B22" s="133">
        <v>7363.29</v>
      </c>
      <c r="C22" s="135"/>
      <c r="D22" s="133">
        <v>7388.29</v>
      </c>
      <c r="E22" s="134"/>
      <c r="G22" s="102"/>
      <c r="H22" s="3"/>
      <c r="I22" s="102"/>
      <c r="J22" s="3"/>
      <c r="K22" s="3"/>
      <c r="L22" s="119">
        <f t="shared" si="0"/>
        <v>-7363.29</v>
      </c>
      <c r="M22" s="122"/>
      <c r="N22" s="119">
        <f t="shared" si="2"/>
        <v>-7388.29</v>
      </c>
      <c r="O22" s="122"/>
      <c r="P22" s="5"/>
      <c r="R22" s="133">
        <f t="shared" si="4"/>
        <v>7363.29</v>
      </c>
      <c r="S22" s="135"/>
      <c r="T22" s="133">
        <f t="shared" si="6"/>
        <v>7388.29</v>
      </c>
      <c r="U22" s="134"/>
      <c r="V22" s="5"/>
      <c r="W22" s="102"/>
      <c r="X22" s="3"/>
      <c r="Y22" s="115"/>
      <c r="Z22" s="3"/>
      <c r="AA22" s="3"/>
      <c r="AB22" s="119">
        <f t="shared" si="8"/>
        <v>-7363.29</v>
      </c>
      <c r="AC22" s="122"/>
      <c r="AD22" s="119">
        <f t="shared" si="10"/>
        <v>-7388.29</v>
      </c>
      <c r="AE22" s="122"/>
      <c r="AF22" s="5"/>
    </row>
    <row r="23" spans="1:32" ht="18.75">
      <c r="B23" s="3"/>
      <c r="C23" s="3"/>
      <c r="D23" s="3"/>
      <c r="E23" s="3"/>
      <c r="F23" s="3"/>
      <c r="G23" s="4"/>
      <c r="H23" s="4"/>
      <c r="I23" s="105"/>
      <c r="J23" s="6"/>
      <c r="K23" s="6"/>
      <c r="L23" s="5"/>
      <c r="M23" s="5"/>
      <c r="N23" s="6"/>
      <c r="O23" s="6"/>
      <c r="P23" s="5"/>
    </row>
    <row r="24" spans="1:32">
      <c r="C24" s="5"/>
      <c r="D24" s="5"/>
    </row>
    <row r="25" spans="1:32">
      <c r="C25" s="5"/>
      <c r="D25" s="5"/>
    </row>
    <row r="26" spans="1:32">
      <c r="A26" s="138"/>
      <c r="B26" s="5"/>
      <c r="C26" s="5"/>
    </row>
    <row r="27" spans="1:32">
      <c r="A27" s="138"/>
      <c r="B27" s="5"/>
      <c r="C27" s="5"/>
    </row>
  </sheetData>
  <mergeCells count="7">
    <mergeCell ref="A1:F2"/>
    <mergeCell ref="AB5:AE5"/>
    <mergeCell ref="B5:E5"/>
    <mergeCell ref="G5:J5"/>
    <mergeCell ref="L5:O5"/>
    <mergeCell ref="R5:U5"/>
    <mergeCell ref="W5:Z5"/>
  </mergeCells>
  <conditionalFormatting sqref="L9:L22 N9:N22 O9:O12 M9:M17">
    <cfRule type="cellIs" dxfId="7" priority="6" operator="between">
      <formula>-50</formula>
      <formula>50</formula>
    </cfRule>
  </conditionalFormatting>
  <conditionalFormatting sqref="AB9:AB22 AD9:AD22 AE9:AE12 AC9:AC17">
    <cfRule type="cellIs" dxfId="6" priority="1" operator="between">
      <formula>-50</formula>
      <formula>50</formula>
    </cfRule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7"/>
  <sheetViews>
    <sheetView workbookViewId="0">
      <selection activeCell="F31" sqref="F31"/>
    </sheetView>
  </sheetViews>
  <sheetFormatPr baseColWidth="10" defaultColWidth="9.140625" defaultRowHeight="15"/>
  <cols>
    <col min="3" max="3" width="9.140625" style="30"/>
    <col min="4" max="4" width="9.140625" style="33"/>
    <col min="5" max="5" width="2.28515625" customWidth="1"/>
    <col min="6" max="6" width="9.140625" style="30"/>
    <col min="7" max="7" width="9.140625" style="33"/>
    <col min="8" max="8" width="2.42578125" customWidth="1"/>
    <col min="9" max="9" width="13.28515625" style="46" customWidth="1"/>
    <col min="10" max="10" width="4.140625" customWidth="1"/>
    <col min="13" max="13" width="2.42578125" customWidth="1"/>
    <col min="14" max="14" width="12.85546875" bestFit="1" customWidth="1"/>
    <col min="15" max="15" width="8.42578125" customWidth="1"/>
    <col min="16" max="16" width="2.28515625" customWidth="1"/>
    <col min="17" max="17" width="13.7109375" customWidth="1"/>
    <col min="18" max="18" width="4.140625" customWidth="1"/>
    <col min="19" max="19" width="14.42578125" style="46" customWidth="1"/>
  </cols>
  <sheetData>
    <row r="1" spans="1:20" ht="15.75" thickBot="1">
      <c r="C1" s="176" t="s">
        <v>11</v>
      </c>
      <c r="D1" s="177"/>
      <c r="E1" s="177"/>
      <c r="F1" s="177"/>
      <c r="G1" s="177"/>
      <c r="H1" s="177"/>
      <c r="I1" s="178"/>
      <c r="K1" s="179" t="s">
        <v>21</v>
      </c>
      <c r="L1" s="180"/>
      <c r="M1" s="180"/>
      <c r="N1" s="180"/>
      <c r="O1" s="180"/>
      <c r="P1" s="180"/>
      <c r="Q1" s="181"/>
      <c r="S1" s="95" t="s">
        <v>14</v>
      </c>
    </row>
    <row r="2" spans="1:20" ht="6" customHeight="1">
      <c r="C2" s="62"/>
      <c r="D2" s="57"/>
      <c r="F2" s="62"/>
      <c r="G2" s="57"/>
      <c r="I2" s="59"/>
      <c r="K2" s="67"/>
      <c r="L2" s="68"/>
      <c r="M2" s="5"/>
      <c r="N2" s="67"/>
      <c r="O2" s="68"/>
      <c r="P2" s="5"/>
      <c r="Q2" s="92"/>
      <c r="S2" s="87"/>
    </row>
    <row r="3" spans="1:20" ht="15.75">
      <c r="A3" s="7"/>
      <c r="B3" s="8"/>
      <c r="C3" s="117" t="s">
        <v>3</v>
      </c>
      <c r="D3" s="117" t="s">
        <v>0</v>
      </c>
      <c r="F3" s="117" t="s">
        <v>1</v>
      </c>
      <c r="G3" s="117" t="s">
        <v>28</v>
      </c>
      <c r="I3" s="60"/>
      <c r="J3" s="7"/>
      <c r="K3" s="118" t="s">
        <v>3</v>
      </c>
      <c r="L3" s="118" t="s">
        <v>0</v>
      </c>
      <c r="M3" s="5"/>
      <c r="N3" s="118" t="s">
        <v>1</v>
      </c>
      <c r="O3" s="118" t="s">
        <v>28</v>
      </c>
      <c r="P3" s="5"/>
      <c r="Q3" s="93"/>
      <c r="S3" s="87"/>
    </row>
    <row r="4" spans="1:20" ht="31.5">
      <c r="A4" s="9" t="s">
        <v>20</v>
      </c>
      <c r="B4" s="10"/>
      <c r="C4" s="63" t="s">
        <v>2</v>
      </c>
      <c r="D4" s="63" t="s">
        <v>2</v>
      </c>
      <c r="F4" s="64" t="s">
        <v>2</v>
      </c>
      <c r="G4" s="63" t="s">
        <v>2</v>
      </c>
      <c r="I4" s="61" t="s">
        <v>10</v>
      </c>
      <c r="J4" s="11"/>
      <c r="K4" s="69" t="s">
        <v>2</v>
      </c>
      <c r="L4" s="69" t="s">
        <v>2</v>
      </c>
      <c r="M4" s="5"/>
      <c r="N4" s="70" t="s">
        <v>2</v>
      </c>
      <c r="O4" s="69" t="s">
        <v>2</v>
      </c>
      <c r="P4" s="5"/>
      <c r="Q4" s="94" t="s">
        <v>10</v>
      </c>
      <c r="S4" s="88" t="s">
        <v>13</v>
      </c>
    </row>
    <row r="5" spans="1:20" s="24" customFormat="1" ht="8.25" customHeight="1" thickBot="1">
      <c r="A5" s="25"/>
      <c r="B5" s="26"/>
      <c r="C5" s="31"/>
      <c r="D5" s="35"/>
      <c r="F5" s="31"/>
      <c r="G5" s="36"/>
      <c r="I5" s="47"/>
      <c r="J5" s="1"/>
      <c r="K5" s="31"/>
      <c r="L5" s="35"/>
      <c r="N5" s="31"/>
      <c r="O5" s="36"/>
      <c r="Q5" s="47"/>
      <c r="S5" s="89"/>
    </row>
    <row r="6" spans="1:20" ht="18">
      <c r="A6" s="184" t="s">
        <v>6</v>
      </c>
      <c r="B6" s="12">
        <v>1</v>
      </c>
      <c r="C6" s="130">
        <f>'Absolute length test'!B9</f>
        <v>8390.2099999999991</v>
      </c>
      <c r="D6" s="130">
        <f>'Absolute length test'!C9</f>
        <v>8372.2099999999991</v>
      </c>
      <c r="E6" s="136"/>
      <c r="F6" s="130">
        <f>'Absolute length test'!D9</f>
        <v>8390.34</v>
      </c>
      <c r="G6" s="130">
        <f>'Absolute length test'!E9</f>
        <v>8494.34</v>
      </c>
      <c r="H6" s="20"/>
      <c r="I6" s="51"/>
      <c r="J6" s="13"/>
      <c r="K6" s="71">
        <f>'Absolute length test'!G9</f>
        <v>0</v>
      </c>
      <c r="L6" s="71">
        <f>'Absolute length test'!H9</f>
        <v>0</v>
      </c>
      <c r="M6" s="20"/>
      <c r="N6" s="71">
        <f>'Absolute length test'!I9</f>
        <v>0</v>
      </c>
      <c r="O6" s="71">
        <f>'Absolute length test'!J9</f>
        <v>0</v>
      </c>
      <c r="P6" s="20"/>
      <c r="Q6" s="51"/>
      <c r="S6" s="46" t="s">
        <v>15</v>
      </c>
    </row>
    <row r="7" spans="1:20" ht="18">
      <c r="A7" s="185"/>
      <c r="B7" s="12">
        <v>2</v>
      </c>
      <c r="C7" s="130">
        <f>'Absolute length test'!B10</f>
        <v>8255.2099999999991</v>
      </c>
      <c r="D7" s="130">
        <f>'Absolute length test'!C10</f>
        <v>8235.2099999999991</v>
      </c>
      <c r="E7" s="136"/>
      <c r="F7" s="130">
        <f>'Absolute length test'!D10</f>
        <v>8219.34</v>
      </c>
      <c r="G7" s="130">
        <f>'Absolute length test'!E10</f>
        <v>8324.34</v>
      </c>
      <c r="H7" s="20"/>
      <c r="I7" s="74"/>
      <c r="J7" s="13"/>
      <c r="K7" s="71">
        <f>'Absolute length test'!G10</f>
        <v>0</v>
      </c>
      <c r="L7" s="71">
        <f>'Absolute length test'!H10</f>
        <v>0</v>
      </c>
      <c r="M7" s="20"/>
      <c r="N7" s="71">
        <f>'Absolute length test'!I10</f>
        <v>0</v>
      </c>
      <c r="O7" s="71">
        <f>'Absolute length test'!J10</f>
        <v>0</v>
      </c>
      <c r="P7" s="20"/>
      <c r="Q7" s="74"/>
      <c r="S7" s="46" t="s">
        <v>12</v>
      </c>
    </row>
    <row r="8" spans="1:20" ht="18">
      <c r="A8" s="185"/>
      <c r="B8" s="12">
        <v>3</v>
      </c>
      <c r="C8" s="130">
        <f>'Absolute length test'!B11</f>
        <v>8224.2099999999991</v>
      </c>
      <c r="D8" s="130">
        <f>'Absolute length test'!C11</f>
        <v>8205.2099999999991</v>
      </c>
      <c r="E8" s="136"/>
      <c r="F8" s="130">
        <f>'Absolute length test'!D11</f>
        <v>8189.34</v>
      </c>
      <c r="G8" s="130">
        <f>'Absolute length test'!E11</f>
        <v>8292.34</v>
      </c>
      <c r="H8" s="20"/>
      <c r="I8" s="51"/>
      <c r="J8" s="13"/>
      <c r="K8" s="71">
        <f>'Absolute length test'!G11</f>
        <v>0</v>
      </c>
      <c r="L8" s="71">
        <f>'Absolute length test'!H11</f>
        <v>0</v>
      </c>
      <c r="M8" s="20"/>
      <c r="N8" s="71">
        <f>'Absolute length test'!I11</f>
        <v>0</v>
      </c>
      <c r="O8" s="71">
        <f>'Absolute length test'!J11</f>
        <v>0</v>
      </c>
      <c r="P8" s="20"/>
      <c r="Q8" s="51"/>
      <c r="S8" s="46" t="s">
        <v>16</v>
      </c>
    </row>
    <row r="9" spans="1:20" ht="18">
      <c r="A9" s="185"/>
      <c r="B9" s="12">
        <v>4</v>
      </c>
      <c r="C9" s="130">
        <f>'Absolute length test'!B12</f>
        <v>8273.2099999999991</v>
      </c>
      <c r="D9" s="130">
        <f>'Absolute length test'!C12</f>
        <v>8254.2099999999991</v>
      </c>
      <c r="E9" s="136"/>
      <c r="F9" s="130">
        <f>'Absolute length test'!D12</f>
        <v>8282.34</v>
      </c>
      <c r="G9" s="130">
        <f>'Absolute length test'!E12</f>
        <v>8378.34</v>
      </c>
      <c r="H9" s="20"/>
      <c r="I9" s="51"/>
      <c r="J9" s="13"/>
      <c r="K9" s="71">
        <f>'Absolute length test'!G12</f>
        <v>0</v>
      </c>
      <c r="L9" s="71">
        <f>'Absolute length test'!H12</f>
        <v>0</v>
      </c>
      <c r="M9" s="20"/>
      <c r="N9" s="71">
        <f>'Absolute length test'!I12</f>
        <v>0</v>
      </c>
      <c r="O9" s="71">
        <f>'Absolute length test'!J12</f>
        <v>0</v>
      </c>
      <c r="P9" s="20"/>
      <c r="Q9" s="51"/>
      <c r="S9" s="46" t="s">
        <v>17</v>
      </c>
    </row>
    <row r="10" spans="1:20" s="5" customFormat="1" ht="18">
      <c r="A10" s="185"/>
      <c r="B10" s="12"/>
      <c r="C10" s="37"/>
      <c r="D10" s="53"/>
      <c r="E10" s="20"/>
      <c r="F10" s="37"/>
      <c r="G10" s="53"/>
      <c r="H10" s="20"/>
      <c r="I10" s="51"/>
      <c r="J10" s="13"/>
      <c r="K10" s="37"/>
      <c r="L10" s="53"/>
      <c r="M10" s="20"/>
      <c r="N10" s="71"/>
      <c r="O10" s="77"/>
      <c r="P10" s="20"/>
      <c r="Q10" s="51"/>
      <c r="S10" s="46" t="s">
        <v>18</v>
      </c>
    </row>
    <row r="11" spans="1:20" s="5" customFormat="1" ht="18">
      <c r="A11" s="185"/>
      <c r="B11" s="12"/>
      <c r="C11" s="37"/>
      <c r="D11" s="53"/>
      <c r="E11" s="20"/>
      <c r="F11" s="37"/>
      <c r="G11" s="53"/>
      <c r="H11" s="20"/>
      <c r="I11" s="51"/>
      <c r="J11" s="13"/>
      <c r="K11" s="37"/>
      <c r="L11" s="53"/>
      <c r="M11" s="20"/>
      <c r="N11" s="71"/>
      <c r="O11" s="77"/>
      <c r="P11" s="20"/>
      <c r="Q11" s="51"/>
      <c r="S11" s="46" t="s">
        <v>19</v>
      </c>
    </row>
    <row r="12" spans="1:20" s="5" customFormat="1" ht="18">
      <c r="A12" s="185"/>
      <c r="B12" s="12"/>
      <c r="C12" s="37"/>
      <c r="D12" s="53"/>
      <c r="E12" s="20"/>
      <c r="F12" s="37"/>
      <c r="G12" s="53"/>
      <c r="H12" s="20"/>
      <c r="I12" s="51"/>
      <c r="J12" s="13"/>
      <c r="K12" s="37"/>
      <c r="L12" s="53"/>
      <c r="M12" s="20"/>
      <c r="N12" s="71"/>
      <c r="O12" s="77"/>
      <c r="P12" s="20"/>
      <c r="Q12" s="51"/>
      <c r="S12" s="98" t="s">
        <v>26</v>
      </c>
    </row>
    <row r="13" spans="1:20" s="38" customFormat="1" ht="18.75" thickBot="1">
      <c r="A13" s="186"/>
      <c r="B13" s="39"/>
      <c r="C13" s="79"/>
      <c r="D13" s="80"/>
      <c r="E13" s="75"/>
      <c r="F13" s="79"/>
      <c r="G13" s="80"/>
      <c r="H13" s="75"/>
      <c r="I13" s="76"/>
      <c r="J13" s="40"/>
      <c r="K13" s="79"/>
      <c r="L13" s="80"/>
      <c r="M13" s="75"/>
      <c r="N13" s="71"/>
      <c r="O13" s="78"/>
      <c r="P13" s="75"/>
      <c r="Q13" s="76"/>
      <c r="S13" s="90"/>
    </row>
    <row r="14" spans="1:20" s="24" customFormat="1" ht="21" thickBot="1">
      <c r="A14" s="65" t="s">
        <v>9</v>
      </c>
      <c r="B14" s="66"/>
      <c r="C14" s="174">
        <f>(SUM(D6:D9)+SUM(C6:C9))/8</f>
        <v>8276.2099999999991</v>
      </c>
      <c r="D14" s="175"/>
      <c r="E14" s="84"/>
      <c r="F14" s="174">
        <f>(SUM(F6:F9)+SUM(G6:G9))/8</f>
        <v>8321.34</v>
      </c>
      <c r="G14" s="175"/>
      <c r="H14" s="84"/>
      <c r="I14" s="58">
        <f>C14-F14</f>
        <v>-45.130000000001019</v>
      </c>
      <c r="J14" s="29"/>
      <c r="K14" s="182">
        <f>(SUM(L6:L13)+SUM(K6:K13))/8</f>
        <v>0</v>
      </c>
      <c r="L14" s="183"/>
      <c r="M14" s="84"/>
      <c r="N14" s="182">
        <f>(SUM(N6:N9)+SUM(O6:O9))/8</f>
        <v>0</v>
      </c>
      <c r="O14" s="183"/>
      <c r="P14" s="84"/>
      <c r="Q14" s="73">
        <f>K14-N14</f>
        <v>0</v>
      </c>
      <c r="S14" s="86">
        <f>I14-Q14</f>
        <v>-45.130000000001019</v>
      </c>
      <c r="T14" s="101"/>
    </row>
    <row r="15" spans="1:20" s="23" customFormat="1" ht="6.75" customHeight="1" thickBot="1">
      <c r="A15" s="41"/>
      <c r="B15" s="42"/>
      <c r="C15" s="43"/>
      <c r="D15" s="44"/>
      <c r="F15" s="43"/>
      <c r="G15" s="45"/>
      <c r="H15" s="45"/>
      <c r="I15" s="49"/>
      <c r="J15" s="41"/>
      <c r="K15" s="43"/>
      <c r="L15" s="44"/>
      <c r="N15" s="109"/>
      <c r="O15" s="24"/>
      <c r="Q15" s="49"/>
      <c r="S15" s="91"/>
    </row>
    <row r="16" spans="1:20" ht="18" customHeight="1" thickBot="1">
      <c r="A16" s="184" t="s">
        <v>7</v>
      </c>
      <c r="B16" s="12">
        <v>5</v>
      </c>
      <c r="C16" s="114">
        <f>'Absolute length test'!B13</f>
        <v>8160.77</v>
      </c>
      <c r="D16" s="114">
        <f>'Absolute length test'!C13</f>
        <v>8138.77</v>
      </c>
      <c r="E16" s="20"/>
      <c r="F16" s="114">
        <f>'Absolute length test'!D13</f>
        <v>8161.34</v>
      </c>
      <c r="G16" s="104"/>
      <c r="H16" s="107"/>
      <c r="I16" s="51"/>
      <c r="J16" s="13"/>
      <c r="K16" s="71">
        <f>'Absolute length test'!G13</f>
        <v>0</v>
      </c>
      <c r="L16" s="71">
        <f>'Absolute length test'!H13</f>
        <v>0</v>
      </c>
      <c r="M16" s="20"/>
      <c r="N16" s="97">
        <f>'Absolute length test'!I13</f>
        <v>0</v>
      </c>
      <c r="O16" s="4"/>
      <c r="P16" s="107"/>
      <c r="Q16" s="51"/>
    </row>
    <row r="17" spans="1:20" ht="18.75" thickBot="1">
      <c r="A17" s="185"/>
      <c r="B17" s="12">
        <v>6</v>
      </c>
      <c r="C17" s="131">
        <f>'Absolute length test'!B14</f>
        <v>7981.77</v>
      </c>
      <c r="D17" s="131">
        <f>'Absolute length test'!C14</f>
        <v>7959.77</v>
      </c>
      <c r="E17" s="136"/>
      <c r="F17" s="131">
        <f>'Absolute length test'!D14</f>
        <v>7962.34</v>
      </c>
      <c r="G17" s="104"/>
      <c r="H17" s="108"/>
      <c r="I17" s="51"/>
      <c r="J17" s="13"/>
      <c r="K17" s="71">
        <f>'Absolute length test'!G14</f>
        <v>0</v>
      </c>
      <c r="L17" s="71">
        <f>'Absolute length test'!H14</f>
        <v>0</v>
      </c>
      <c r="M17" s="20"/>
      <c r="N17" s="97">
        <f>'Absolute length test'!I14</f>
        <v>0</v>
      </c>
      <c r="O17" s="4"/>
      <c r="P17" s="108"/>
      <c r="Q17" s="74"/>
    </row>
    <row r="18" spans="1:20" ht="18.75" thickBot="1">
      <c r="A18" s="185"/>
      <c r="B18" s="12">
        <v>7</v>
      </c>
      <c r="C18" s="131">
        <f>'Absolute length test'!B15</f>
        <v>7874.77</v>
      </c>
      <c r="D18" s="131">
        <f>'Absolute length test'!C15</f>
        <v>7852.77</v>
      </c>
      <c r="E18" s="136"/>
      <c r="F18" s="131">
        <f>'Absolute length test'!D15</f>
        <v>7871.34</v>
      </c>
      <c r="G18" s="104"/>
      <c r="H18" s="108"/>
      <c r="I18" s="81"/>
      <c r="J18" s="14"/>
      <c r="K18" s="71">
        <f>'Absolute length test'!G15</f>
        <v>0</v>
      </c>
      <c r="L18" s="71">
        <f>'Absolute length test'!H15</f>
        <v>0</v>
      </c>
      <c r="M18" s="20"/>
      <c r="N18" s="97">
        <f>'Absolute length test'!I15</f>
        <v>0</v>
      </c>
      <c r="O18" s="4"/>
      <c r="P18" s="108"/>
      <c r="Q18" s="51"/>
    </row>
    <row r="19" spans="1:20" ht="18">
      <c r="A19" s="185"/>
      <c r="B19" s="12">
        <v>8</v>
      </c>
      <c r="C19" s="131">
        <f>'Absolute length test'!B16</f>
        <v>7856.77</v>
      </c>
      <c r="D19" s="131">
        <f>'Absolute length test'!C16</f>
        <v>7840.77</v>
      </c>
      <c r="E19" s="136"/>
      <c r="F19" s="131">
        <f>'Absolute length test'!D16</f>
        <v>7906.34</v>
      </c>
      <c r="G19" s="104"/>
      <c r="H19" s="108"/>
      <c r="I19" s="82"/>
      <c r="J19" s="16"/>
      <c r="K19" s="71">
        <f>'Absolute length test'!G16</f>
        <v>0</v>
      </c>
      <c r="L19" s="71">
        <f>'Absolute length test'!H16</f>
        <v>0</v>
      </c>
      <c r="M19" s="20"/>
      <c r="N19" s="97">
        <f>'Absolute length test'!I16</f>
        <v>0</v>
      </c>
      <c r="O19" s="4"/>
      <c r="P19" s="108"/>
      <c r="Q19" s="51"/>
    </row>
    <row r="20" spans="1:20" s="5" customFormat="1" ht="18">
      <c r="A20" s="185"/>
      <c r="B20" s="12"/>
      <c r="C20" s="37"/>
      <c r="D20" s="53"/>
      <c r="E20" s="20"/>
      <c r="F20" s="77"/>
      <c r="G20" s="77"/>
      <c r="H20" s="20"/>
      <c r="I20" s="82"/>
      <c r="J20" s="16"/>
      <c r="K20" s="37"/>
      <c r="L20" s="53"/>
      <c r="M20" s="20"/>
      <c r="N20" s="51"/>
      <c r="O20" s="77"/>
      <c r="P20" s="20"/>
      <c r="Q20" s="51"/>
      <c r="S20" s="46"/>
    </row>
    <row r="21" spans="1:20" s="5" customFormat="1" ht="18">
      <c r="A21" s="185"/>
      <c r="B21" s="12"/>
      <c r="C21" s="37"/>
      <c r="D21" s="53"/>
      <c r="E21" s="20"/>
      <c r="F21" s="77"/>
      <c r="G21" s="77"/>
      <c r="H21" s="20"/>
      <c r="I21" s="82"/>
      <c r="J21" s="16"/>
      <c r="K21" s="37"/>
      <c r="L21" s="53"/>
      <c r="M21" s="20"/>
      <c r="N21" s="51"/>
      <c r="O21" s="77"/>
      <c r="P21" s="20"/>
      <c r="Q21" s="51"/>
      <c r="S21" s="46"/>
    </row>
    <row r="22" spans="1:20" s="5" customFormat="1" ht="18">
      <c r="A22" s="185"/>
      <c r="B22" s="12"/>
      <c r="C22" s="37"/>
      <c r="D22" s="53"/>
      <c r="E22" s="20"/>
      <c r="F22" s="77"/>
      <c r="G22" s="77"/>
      <c r="H22" s="20"/>
      <c r="I22" s="82"/>
      <c r="J22" s="16"/>
      <c r="K22" s="37"/>
      <c r="L22" s="53"/>
      <c r="M22" s="20"/>
      <c r="N22" s="51"/>
      <c r="O22" s="77"/>
      <c r="P22" s="20"/>
      <c r="Q22" s="51"/>
      <c r="S22" s="46"/>
    </row>
    <row r="23" spans="1:20" s="38" customFormat="1" ht="18.75" thickBot="1">
      <c r="A23" s="186"/>
      <c r="B23" s="39"/>
      <c r="C23" s="79"/>
      <c r="D23" s="80"/>
      <c r="E23" s="75"/>
      <c r="F23" s="77"/>
      <c r="G23" s="78"/>
      <c r="H23" s="75"/>
      <c r="I23" s="83"/>
      <c r="J23" s="54"/>
      <c r="K23" s="79"/>
      <c r="L23" s="80"/>
      <c r="M23" s="75"/>
      <c r="N23" s="51"/>
      <c r="O23" s="78"/>
      <c r="P23" s="75"/>
      <c r="Q23" s="76"/>
      <c r="S23" s="90"/>
    </row>
    <row r="24" spans="1:20" s="24" customFormat="1" ht="21" thickBot="1">
      <c r="A24" s="27" t="s">
        <v>9</v>
      </c>
      <c r="B24" s="28"/>
      <c r="C24" s="174">
        <f>(SUM(D16:D19)+SUM(C16:C19))/8</f>
        <v>7958.27</v>
      </c>
      <c r="D24" s="175"/>
      <c r="E24" s="84"/>
      <c r="F24" s="174">
        <f>(SUM(F16:F19))/4</f>
        <v>7975.34</v>
      </c>
      <c r="G24" s="175"/>
      <c r="H24" s="84"/>
      <c r="I24" s="58">
        <f>C24-F24</f>
        <v>-17.069999999999709</v>
      </c>
      <c r="J24" s="29"/>
      <c r="K24" s="182">
        <f>(SUM(L16:L19)+SUM(K16:K19))/8</f>
        <v>0</v>
      </c>
      <c r="L24" s="183"/>
      <c r="M24" s="84"/>
      <c r="N24" s="182">
        <f>(SUM(N16:N19))/4</f>
        <v>0</v>
      </c>
      <c r="O24" s="183"/>
      <c r="P24" s="84"/>
      <c r="Q24" s="73">
        <f>K24-N24</f>
        <v>0</v>
      </c>
      <c r="S24" s="86">
        <f>I24-Q24</f>
        <v>-17.069999999999709</v>
      </c>
      <c r="T24" s="101"/>
    </row>
    <row r="25" spans="1:20" s="23" customFormat="1" ht="6" customHeight="1" thickBot="1">
      <c r="A25" s="41"/>
      <c r="B25" s="42"/>
      <c r="C25" s="43"/>
      <c r="D25" s="44"/>
      <c r="F25" s="43"/>
      <c r="G25" s="45"/>
      <c r="I25" s="55"/>
      <c r="J25" s="56"/>
      <c r="K25" s="43"/>
      <c r="L25" s="44"/>
      <c r="N25" s="43"/>
      <c r="O25" s="45"/>
      <c r="Q25" s="55"/>
      <c r="S25" s="91"/>
    </row>
    <row r="26" spans="1:20" ht="18" customHeight="1">
      <c r="A26" s="184" t="s">
        <v>8</v>
      </c>
      <c r="B26" s="12">
        <v>9</v>
      </c>
      <c r="C26" s="133">
        <f>'Absolute length test'!B17</f>
        <v>7611.29</v>
      </c>
      <c r="D26" s="133">
        <f>'Absolute length test'!C17</f>
        <v>7596.29</v>
      </c>
      <c r="E26" s="136"/>
      <c r="F26" s="133">
        <f>'Absolute length test'!D17</f>
        <v>7638.34</v>
      </c>
      <c r="G26" s="77"/>
      <c r="H26" s="20"/>
      <c r="I26" s="82"/>
      <c r="J26" s="14"/>
      <c r="K26" s="71">
        <f>'Absolute length test'!G17</f>
        <v>0</v>
      </c>
      <c r="L26" s="71">
        <f>'Absolute length test'!H17</f>
        <v>0</v>
      </c>
      <c r="M26" s="5"/>
      <c r="N26" s="72">
        <f>'Absolute length test'!I17</f>
        <v>0</v>
      </c>
      <c r="O26" s="33"/>
      <c r="P26" s="5"/>
      <c r="Q26" s="50"/>
    </row>
    <row r="27" spans="1:20" ht="18">
      <c r="A27" s="185"/>
      <c r="B27" s="12">
        <v>10</v>
      </c>
      <c r="C27" s="133">
        <f>'Absolute length test'!B18</f>
        <v>7524.29</v>
      </c>
      <c r="D27" s="34"/>
      <c r="E27" s="136"/>
      <c r="F27" s="133">
        <f>'Absolute length test'!D18</f>
        <v>7530.34</v>
      </c>
      <c r="G27" s="77"/>
      <c r="H27" s="20"/>
      <c r="I27" s="51"/>
      <c r="J27" s="15"/>
      <c r="K27" s="71">
        <f>'Absolute length test'!G18</f>
        <v>0</v>
      </c>
      <c r="L27" s="34"/>
      <c r="M27" s="5"/>
      <c r="N27" s="72">
        <f>'Absolute length test'!I18</f>
        <v>0</v>
      </c>
      <c r="O27" s="33"/>
      <c r="P27" s="5"/>
      <c r="Q27" s="51"/>
    </row>
    <row r="28" spans="1:20" ht="18">
      <c r="A28" s="185"/>
      <c r="B28" s="12">
        <v>11</v>
      </c>
      <c r="C28" s="133">
        <f>'Absolute length test'!B19</f>
        <v>7466.29</v>
      </c>
      <c r="D28" s="34"/>
      <c r="E28" s="136"/>
      <c r="F28" s="133">
        <f>'Absolute length test'!D19</f>
        <v>7478.34</v>
      </c>
      <c r="G28" s="77"/>
      <c r="H28" s="20"/>
      <c r="I28" s="85"/>
      <c r="J28" s="17"/>
      <c r="K28" s="71">
        <f>'Absolute length test'!G19</f>
        <v>0</v>
      </c>
      <c r="L28" s="34"/>
      <c r="M28" s="5"/>
      <c r="N28" s="72">
        <f>'Absolute length test'!I19</f>
        <v>0</v>
      </c>
      <c r="O28" s="33"/>
      <c r="P28" s="5"/>
      <c r="Q28" s="52"/>
    </row>
    <row r="29" spans="1:20" ht="18">
      <c r="A29" s="185"/>
      <c r="B29" s="12">
        <v>12</v>
      </c>
      <c r="C29" s="133">
        <f>'Absolute length test'!B20</f>
        <v>7479.29</v>
      </c>
      <c r="D29" s="34"/>
      <c r="E29" s="136"/>
      <c r="F29" s="133">
        <f>'Absolute length test'!D20</f>
        <v>7501.34</v>
      </c>
      <c r="G29" s="77"/>
      <c r="H29" s="20"/>
      <c r="I29" s="51"/>
      <c r="J29" s="13"/>
      <c r="K29" s="71">
        <f>'Absolute length test'!G20</f>
        <v>0</v>
      </c>
      <c r="L29" s="34"/>
      <c r="M29" s="5"/>
      <c r="N29" s="72">
        <f>'Absolute length test'!I20</f>
        <v>0</v>
      </c>
      <c r="O29" s="33"/>
      <c r="P29" s="5"/>
      <c r="Q29" s="48"/>
    </row>
    <row r="30" spans="1:20" ht="18">
      <c r="A30" s="185"/>
      <c r="B30" s="12">
        <v>13</v>
      </c>
      <c r="C30" s="133">
        <f>'Absolute length test'!B21</f>
        <v>7373.29</v>
      </c>
      <c r="D30" s="34"/>
      <c r="E30" s="136"/>
      <c r="F30" s="133">
        <f>'Absolute length test'!D21</f>
        <v>7382.29</v>
      </c>
      <c r="G30" s="77"/>
      <c r="H30" s="20"/>
      <c r="I30" s="51"/>
      <c r="J30" s="13"/>
      <c r="K30" s="71">
        <f>'Absolute length test'!G21</f>
        <v>0</v>
      </c>
      <c r="L30" s="34"/>
      <c r="M30" s="5"/>
      <c r="N30" s="72">
        <f>'Absolute length test'!I21</f>
        <v>0</v>
      </c>
      <c r="O30" s="33"/>
      <c r="P30" s="5"/>
      <c r="Q30" s="48"/>
    </row>
    <row r="31" spans="1:20" s="5" customFormat="1" ht="18">
      <c r="A31" s="185"/>
      <c r="B31" s="12">
        <v>14</v>
      </c>
      <c r="C31" s="133">
        <f>'Absolute length test'!B22</f>
        <v>7363.29</v>
      </c>
      <c r="D31" s="34"/>
      <c r="E31" s="136"/>
      <c r="F31" s="133">
        <f>'Absolute length test'!D22</f>
        <v>7388.29</v>
      </c>
      <c r="G31" s="77"/>
      <c r="H31" s="20"/>
      <c r="I31" s="51"/>
      <c r="J31" s="13"/>
      <c r="K31" s="71">
        <f>'Absolute length test'!G22</f>
        <v>0</v>
      </c>
      <c r="L31" s="34"/>
      <c r="N31" s="72">
        <f>'Absolute length test'!I22</f>
        <v>0</v>
      </c>
      <c r="O31" s="33"/>
      <c r="Q31" s="48"/>
      <c r="S31" s="46"/>
    </row>
    <row r="32" spans="1:20" s="24" customFormat="1" ht="21" thickBot="1">
      <c r="A32" s="27" t="s">
        <v>9</v>
      </c>
      <c r="B32" s="28"/>
      <c r="C32" s="172">
        <f>(SUM(C26:C31)+SUM(D26))/7</f>
        <v>7487.7185714285715</v>
      </c>
      <c r="D32" s="173"/>
      <c r="E32" s="84"/>
      <c r="F32" s="174">
        <f>SUM(F26:F31)/6</f>
        <v>7486.4900000000007</v>
      </c>
      <c r="G32" s="175"/>
      <c r="H32" s="84"/>
      <c r="I32" s="58">
        <f>C32-F32</f>
        <v>1.2285714285708309</v>
      </c>
      <c r="J32" s="29"/>
      <c r="K32" s="182">
        <f>(SUM(K26:K31)+SUM(L26))/7</f>
        <v>0</v>
      </c>
      <c r="L32" s="183"/>
      <c r="N32" s="182">
        <f>SUM(N26:N31)/6</f>
        <v>0</v>
      </c>
      <c r="O32" s="183"/>
      <c r="Q32" s="73">
        <f>K32-N32</f>
        <v>0</v>
      </c>
      <c r="S32" s="86">
        <f>I32-Q32</f>
        <v>1.2285714285708309</v>
      </c>
      <c r="T32" s="101"/>
    </row>
    <row r="33" spans="1:13" s="3" customFormat="1" ht="15.75">
      <c r="A33" s="22"/>
      <c r="B33" s="18"/>
      <c r="C33" s="18"/>
      <c r="D33" s="18"/>
      <c r="I33" s="22"/>
      <c r="J33" s="22"/>
    </row>
    <row r="34" spans="1:13" s="3" customFormat="1" ht="15.75">
      <c r="A34" s="22"/>
      <c r="B34" s="18"/>
      <c r="C34" s="18"/>
      <c r="D34" s="18"/>
      <c r="I34" s="22"/>
      <c r="J34" s="22"/>
    </row>
    <row r="35" spans="1:13" s="3" customFormat="1" ht="15.75">
      <c r="A35" s="96"/>
      <c r="B35" s="18"/>
      <c r="C35" s="18"/>
      <c r="D35" s="18"/>
      <c r="I35" s="22"/>
      <c r="J35" s="22"/>
    </row>
    <row r="36" spans="1:13" s="3" customFormat="1" ht="15.75">
      <c r="A36" s="22"/>
      <c r="B36" s="18"/>
      <c r="C36" s="18"/>
      <c r="D36" s="18"/>
      <c r="F36" s="19"/>
      <c r="I36" s="22"/>
      <c r="J36" s="22"/>
    </row>
    <row r="37" spans="1:13" s="3" customFormat="1" ht="15.75">
      <c r="A37" s="22"/>
      <c r="B37" s="18"/>
      <c r="C37" s="18"/>
      <c r="D37" s="18"/>
      <c r="F37" s="19"/>
      <c r="I37" s="22"/>
      <c r="J37" s="22"/>
    </row>
    <row r="38" spans="1:13" s="3" customFormat="1" ht="15.75">
      <c r="A38" s="21"/>
      <c r="B38" s="18"/>
      <c r="C38" s="18"/>
      <c r="D38" s="18"/>
      <c r="F38" s="19"/>
      <c r="I38" s="22"/>
      <c r="J38" s="22"/>
    </row>
    <row r="39" spans="1:13" s="3" customFormat="1"/>
    <row r="40" spans="1:13" s="3" customFormat="1"/>
    <row r="41" spans="1:13" s="3" customFormat="1"/>
    <row r="42" spans="1:13" s="3" customFormat="1"/>
    <row r="43" spans="1:13" s="3" customFormat="1"/>
    <row r="44" spans="1:13" s="3" customFormat="1"/>
    <row r="45" spans="1:13" s="3" customFormat="1"/>
    <row r="46" spans="1:13" s="3" customFormat="1"/>
    <row r="47" spans="1:13" s="3" customFormat="1">
      <c r="M47" s="2"/>
    </row>
    <row r="48" spans="1:13" s="3" customFormat="1">
      <c r="M48" s="2"/>
    </row>
    <row r="49" spans="3:3" s="3" customFormat="1" ht="39.75" customHeight="1"/>
    <row r="50" spans="3:3" s="3" customFormat="1"/>
    <row r="51" spans="3:3" s="3" customFormat="1"/>
    <row r="52" spans="3:3" s="3" customFormat="1"/>
    <row r="53" spans="3:3" s="3" customFormat="1"/>
    <row r="54" spans="3:3" s="3" customFormat="1"/>
    <row r="55" spans="3:3" s="3" customFormat="1"/>
    <row r="56" spans="3:3" s="3" customFormat="1"/>
    <row r="57" spans="3:3" s="3" customFormat="1"/>
    <row r="58" spans="3:3" s="3" customFormat="1"/>
    <row r="59" spans="3:3" s="3" customFormat="1"/>
    <row r="60" spans="3:3" s="3" customFormat="1"/>
    <row r="61" spans="3:3" s="3" customFormat="1"/>
    <row r="62" spans="3:3" s="3" customFormat="1" ht="15.75">
      <c r="C62" s="11"/>
    </row>
    <row r="63" spans="3:3" s="3" customFormat="1" ht="15.75">
      <c r="C63" s="11"/>
    </row>
    <row r="64" spans="3:3" s="3" customFormat="1" ht="15.75">
      <c r="C64" s="11"/>
    </row>
    <row r="65" spans="3:3" s="3" customFormat="1" ht="15.75">
      <c r="C65" s="11"/>
    </row>
    <row r="66" spans="3:3" s="3" customFormat="1" ht="15.75">
      <c r="C66" s="11"/>
    </row>
    <row r="67" spans="3:3" s="3" customFormat="1" ht="15.75">
      <c r="C67" s="11"/>
    </row>
    <row r="68" spans="3:3" s="3" customFormat="1" ht="15.75">
      <c r="C68" s="11"/>
    </row>
    <row r="69" spans="3:3" s="3" customFormat="1" ht="15.75">
      <c r="C69" s="11"/>
    </row>
    <row r="70" spans="3:3" s="3" customFormat="1" ht="15.75">
      <c r="C70" s="11"/>
    </row>
    <row r="71" spans="3:3" s="3" customFormat="1" ht="15.75">
      <c r="C71" s="11"/>
    </row>
    <row r="72" spans="3:3" s="3" customFormat="1" ht="15.75">
      <c r="C72" s="11"/>
    </row>
    <row r="73" spans="3:3" s="3" customFormat="1" ht="15.75">
      <c r="C73" s="11"/>
    </row>
    <row r="74" spans="3:3" s="3" customFormat="1" ht="15.75">
      <c r="C74" s="11"/>
    </row>
    <row r="75" spans="3:3" s="3" customFormat="1" ht="15.75">
      <c r="C75" s="11"/>
    </row>
    <row r="76" spans="3:3" s="3" customFormat="1" ht="15.75">
      <c r="C76" s="11"/>
    </row>
    <row r="77" spans="3:3" ht="15.75">
      <c r="C77" s="32"/>
    </row>
  </sheetData>
  <mergeCells count="17">
    <mergeCell ref="A6:A13"/>
    <mergeCell ref="A16:A23"/>
    <mergeCell ref="A26:A31"/>
    <mergeCell ref="C14:D14"/>
    <mergeCell ref="F14:G14"/>
    <mergeCell ref="C24:D24"/>
    <mergeCell ref="F24:G24"/>
    <mergeCell ref="C32:D32"/>
    <mergeCell ref="F32:G32"/>
    <mergeCell ref="C1:I1"/>
    <mergeCell ref="K1:Q1"/>
    <mergeCell ref="K14:L14"/>
    <mergeCell ref="N14:O14"/>
    <mergeCell ref="K24:L24"/>
    <mergeCell ref="N24:O24"/>
    <mergeCell ref="K32:L32"/>
    <mergeCell ref="N32:O32"/>
  </mergeCells>
  <conditionalFormatting sqref="S14 S24 S32">
    <cfRule type="cellIs" dxfId="5" priority="3" operator="greaterThan">
      <formula>20</formula>
    </cfRule>
  </conditionalFormatting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7"/>
  <sheetViews>
    <sheetView workbookViewId="0">
      <selection activeCell="N31" sqref="N31"/>
    </sheetView>
  </sheetViews>
  <sheetFormatPr baseColWidth="10" defaultColWidth="9.140625" defaultRowHeight="15"/>
  <cols>
    <col min="1" max="2" width="9.140625" style="5"/>
    <col min="3" max="3" width="9.140625" style="30"/>
    <col min="4" max="4" width="9.140625" style="33"/>
    <col min="5" max="5" width="2.28515625" style="5" customWidth="1"/>
    <col min="6" max="6" width="9.140625" style="30"/>
    <col min="7" max="7" width="9.140625" style="33"/>
    <col min="8" max="8" width="2.42578125" style="5" customWidth="1"/>
    <col min="9" max="9" width="13.28515625" style="46" customWidth="1"/>
    <col min="10" max="10" width="4.140625" style="5" customWidth="1"/>
    <col min="11" max="12" width="9.140625" style="5"/>
    <col min="13" max="13" width="2.42578125" style="5" customWidth="1"/>
    <col min="14" max="14" width="12.85546875" style="5" bestFit="1" customWidth="1"/>
    <col min="15" max="15" width="8.42578125" style="5" customWidth="1"/>
    <col min="16" max="16" width="2.28515625" style="5" customWidth="1"/>
    <col min="17" max="17" width="13.7109375" style="5" customWidth="1"/>
    <col min="18" max="18" width="4.140625" style="5" customWidth="1"/>
    <col min="19" max="19" width="14.42578125" style="46" customWidth="1"/>
    <col min="20" max="16384" width="9.140625" style="5"/>
  </cols>
  <sheetData>
    <row r="1" spans="1:20" ht="15.75" thickBot="1">
      <c r="C1" s="176" t="s">
        <v>11</v>
      </c>
      <c r="D1" s="177"/>
      <c r="E1" s="177"/>
      <c r="F1" s="177"/>
      <c r="G1" s="177"/>
      <c r="H1" s="177"/>
      <c r="I1" s="178"/>
      <c r="K1" s="179" t="s">
        <v>21</v>
      </c>
      <c r="L1" s="180"/>
      <c r="M1" s="180"/>
      <c r="N1" s="180"/>
      <c r="O1" s="180"/>
      <c r="P1" s="180"/>
      <c r="Q1" s="181"/>
      <c r="S1" s="95" t="s">
        <v>14</v>
      </c>
    </row>
    <row r="2" spans="1:20" ht="6" customHeight="1">
      <c r="C2" s="62"/>
      <c r="D2" s="57"/>
      <c r="F2" s="62"/>
      <c r="G2" s="57"/>
      <c r="I2" s="59"/>
      <c r="K2" s="67"/>
      <c r="L2" s="68"/>
      <c r="N2" s="67"/>
      <c r="O2" s="68"/>
      <c r="Q2" s="92"/>
      <c r="S2" s="87"/>
    </row>
    <row r="3" spans="1:20" ht="15.75">
      <c r="A3" s="7"/>
      <c r="B3" s="8"/>
      <c r="C3" s="117" t="s">
        <v>3</v>
      </c>
      <c r="D3" s="117" t="s">
        <v>0</v>
      </c>
      <c r="F3" s="117" t="s">
        <v>1</v>
      </c>
      <c r="G3" s="117" t="s">
        <v>28</v>
      </c>
      <c r="I3" s="60"/>
      <c r="J3" s="7"/>
      <c r="K3" s="118" t="s">
        <v>3</v>
      </c>
      <c r="L3" s="118" t="s">
        <v>0</v>
      </c>
      <c r="N3" s="118" t="s">
        <v>1</v>
      </c>
      <c r="O3" s="118" t="s">
        <v>28</v>
      </c>
      <c r="Q3" s="93"/>
      <c r="S3" s="87"/>
    </row>
    <row r="4" spans="1:20" ht="31.5">
      <c r="A4" s="9" t="s">
        <v>20</v>
      </c>
      <c r="B4" s="10"/>
      <c r="C4" s="63" t="s">
        <v>2</v>
      </c>
      <c r="D4" s="63" t="s">
        <v>2</v>
      </c>
      <c r="F4" s="64" t="s">
        <v>2</v>
      </c>
      <c r="G4" s="63" t="s">
        <v>2</v>
      </c>
      <c r="I4" s="61" t="s">
        <v>10</v>
      </c>
      <c r="J4" s="11"/>
      <c r="K4" s="69" t="s">
        <v>2</v>
      </c>
      <c r="L4" s="69" t="s">
        <v>2</v>
      </c>
      <c r="N4" s="70" t="s">
        <v>2</v>
      </c>
      <c r="O4" s="69" t="s">
        <v>2</v>
      </c>
      <c r="Q4" s="94" t="s">
        <v>10</v>
      </c>
      <c r="S4" s="88" t="s">
        <v>13</v>
      </c>
    </row>
    <row r="5" spans="1:20" s="24" customFormat="1" ht="8.25" customHeight="1" thickBot="1">
      <c r="A5" s="25"/>
      <c r="B5" s="26"/>
      <c r="C5" s="31"/>
      <c r="D5" s="35"/>
      <c r="F5" s="31"/>
      <c r="G5" s="36"/>
      <c r="I5" s="47"/>
      <c r="J5" s="1"/>
      <c r="K5" s="31"/>
      <c r="L5" s="35"/>
      <c r="N5" s="31"/>
      <c r="O5" s="36"/>
      <c r="Q5" s="47"/>
      <c r="S5" s="89"/>
    </row>
    <row r="6" spans="1:20" ht="18">
      <c r="A6" s="184" t="s">
        <v>6</v>
      </c>
      <c r="B6" s="12">
        <v>1</v>
      </c>
      <c r="C6" s="130">
        <f>'Absolute length test'!B9</f>
        <v>8390.2099999999991</v>
      </c>
      <c r="D6" s="130">
        <f>'Absolute length test'!C9</f>
        <v>8372.2099999999991</v>
      </c>
      <c r="E6" s="136"/>
      <c r="F6" s="130">
        <f>'Absolute length test'!D9</f>
        <v>8390.34</v>
      </c>
      <c r="G6" s="130">
        <f>'Absolute length test'!E9</f>
        <v>8494.34</v>
      </c>
      <c r="H6" s="20"/>
      <c r="I6" s="51"/>
      <c r="J6" s="13"/>
      <c r="K6" s="71">
        <f>'Absolute length test'!W9</f>
        <v>0</v>
      </c>
      <c r="L6" s="71">
        <f>'Absolute length test'!X9</f>
        <v>0</v>
      </c>
      <c r="M6" s="20"/>
      <c r="N6" s="71">
        <f>'Absolute length test'!Y9</f>
        <v>0</v>
      </c>
      <c r="O6" s="71">
        <f>'Absolute length test'!Z9</f>
        <v>0</v>
      </c>
      <c r="P6" s="20"/>
      <c r="Q6" s="51"/>
      <c r="S6" s="46" t="s">
        <v>15</v>
      </c>
    </row>
    <row r="7" spans="1:20" ht="18">
      <c r="A7" s="185"/>
      <c r="B7" s="12">
        <v>2</v>
      </c>
      <c r="C7" s="130">
        <f>'Absolute length test'!B10</f>
        <v>8255.2099999999991</v>
      </c>
      <c r="D7" s="130">
        <f>'Absolute length test'!C10</f>
        <v>8235.2099999999991</v>
      </c>
      <c r="E7" s="136"/>
      <c r="F7" s="130">
        <f>'Absolute length test'!D10</f>
        <v>8219.34</v>
      </c>
      <c r="G7" s="130">
        <f>'Absolute length test'!E10</f>
        <v>8324.34</v>
      </c>
      <c r="H7" s="20"/>
      <c r="I7" s="74"/>
      <c r="J7" s="13"/>
      <c r="K7" s="71">
        <f>'Absolute length test'!W10</f>
        <v>0</v>
      </c>
      <c r="L7" s="71">
        <f>'Absolute length test'!X10</f>
        <v>0</v>
      </c>
      <c r="M7" s="20"/>
      <c r="N7" s="71">
        <f>'Absolute length test'!Y10</f>
        <v>0</v>
      </c>
      <c r="O7" s="71">
        <f>'Absolute length test'!Z10</f>
        <v>0</v>
      </c>
      <c r="P7" s="20"/>
      <c r="Q7" s="74"/>
      <c r="S7" s="46" t="s">
        <v>12</v>
      </c>
    </row>
    <row r="8" spans="1:20" ht="18">
      <c r="A8" s="185"/>
      <c r="B8" s="12">
        <v>3</v>
      </c>
      <c r="C8" s="130">
        <f>'Absolute length test'!B11</f>
        <v>8224.2099999999991</v>
      </c>
      <c r="D8" s="130">
        <f>'Absolute length test'!C11</f>
        <v>8205.2099999999991</v>
      </c>
      <c r="E8" s="136"/>
      <c r="F8" s="130">
        <f>'Absolute length test'!D11</f>
        <v>8189.34</v>
      </c>
      <c r="G8" s="130">
        <f>'Absolute length test'!E11</f>
        <v>8292.34</v>
      </c>
      <c r="H8" s="20"/>
      <c r="I8" s="51"/>
      <c r="J8" s="13"/>
      <c r="K8" s="71">
        <f>'Absolute length test'!W11</f>
        <v>0</v>
      </c>
      <c r="L8" s="71">
        <f>'Absolute length test'!X11</f>
        <v>0</v>
      </c>
      <c r="M8" s="20"/>
      <c r="N8" s="71">
        <f>'Absolute length test'!Y11</f>
        <v>0</v>
      </c>
      <c r="O8" s="71">
        <f>'Absolute length test'!Z11</f>
        <v>0</v>
      </c>
      <c r="P8" s="20"/>
      <c r="Q8" s="51"/>
      <c r="S8" s="46" t="s">
        <v>16</v>
      </c>
    </row>
    <row r="9" spans="1:20" ht="18">
      <c r="A9" s="185"/>
      <c r="B9" s="12">
        <v>4</v>
      </c>
      <c r="C9" s="130">
        <f>'Absolute length test'!B12</f>
        <v>8273.2099999999991</v>
      </c>
      <c r="D9" s="130">
        <f>'Absolute length test'!C12</f>
        <v>8254.2099999999991</v>
      </c>
      <c r="E9" s="136"/>
      <c r="F9" s="130">
        <f>'Absolute length test'!D12</f>
        <v>8282.34</v>
      </c>
      <c r="G9" s="130">
        <f>'Absolute length test'!E12</f>
        <v>8378.34</v>
      </c>
      <c r="H9" s="20"/>
      <c r="I9" s="51"/>
      <c r="J9" s="13"/>
      <c r="K9" s="71">
        <f>'Absolute length test'!W12</f>
        <v>0</v>
      </c>
      <c r="L9" s="71">
        <f>'Absolute length test'!X12</f>
        <v>0</v>
      </c>
      <c r="M9" s="20"/>
      <c r="N9" s="71">
        <f>'Absolute length test'!Y12</f>
        <v>0</v>
      </c>
      <c r="O9" s="71">
        <f>'Absolute length test'!Z12</f>
        <v>0</v>
      </c>
      <c r="P9" s="20"/>
      <c r="Q9" s="51"/>
      <c r="S9" s="46" t="s">
        <v>17</v>
      </c>
    </row>
    <row r="10" spans="1:20" ht="18">
      <c r="A10" s="185"/>
      <c r="B10" s="12"/>
      <c r="C10" s="37"/>
      <c r="D10" s="53"/>
      <c r="E10" s="20"/>
      <c r="F10" s="37"/>
      <c r="G10" s="53"/>
      <c r="H10" s="20"/>
      <c r="I10" s="51"/>
      <c r="J10" s="13"/>
      <c r="K10" s="37"/>
      <c r="L10" s="53"/>
      <c r="M10" s="20"/>
      <c r="N10" s="71"/>
      <c r="O10" s="77"/>
      <c r="P10" s="20"/>
      <c r="Q10" s="51"/>
      <c r="S10" s="46" t="s">
        <v>18</v>
      </c>
    </row>
    <row r="11" spans="1:20" ht="18">
      <c r="A11" s="185"/>
      <c r="B11" s="12"/>
      <c r="C11" s="37"/>
      <c r="D11" s="53"/>
      <c r="E11" s="20"/>
      <c r="F11" s="37"/>
      <c r="G11" s="53"/>
      <c r="H11" s="20"/>
      <c r="I11" s="51"/>
      <c r="J11" s="13"/>
      <c r="K11" s="37"/>
      <c r="L11" s="53"/>
      <c r="M11" s="20"/>
      <c r="N11" s="71"/>
      <c r="O11" s="77"/>
      <c r="P11" s="20"/>
      <c r="Q11" s="51"/>
      <c r="S11" s="46" t="s">
        <v>19</v>
      </c>
    </row>
    <row r="12" spans="1:20" ht="18">
      <c r="A12" s="185"/>
      <c r="B12" s="12"/>
      <c r="C12" s="37"/>
      <c r="D12" s="53"/>
      <c r="E12" s="20"/>
      <c r="F12" s="37"/>
      <c r="G12" s="53"/>
      <c r="H12" s="20"/>
      <c r="I12" s="51"/>
      <c r="J12" s="13"/>
      <c r="K12" s="37"/>
      <c r="L12" s="53"/>
      <c r="M12" s="20"/>
      <c r="N12" s="71"/>
      <c r="O12" s="77"/>
      <c r="P12" s="20"/>
      <c r="Q12" s="51"/>
      <c r="S12" s="98" t="s">
        <v>26</v>
      </c>
    </row>
    <row r="13" spans="1:20" s="38" customFormat="1" ht="18.75" thickBot="1">
      <c r="A13" s="186"/>
      <c r="B13" s="39"/>
      <c r="C13" s="79"/>
      <c r="D13" s="80"/>
      <c r="E13" s="75"/>
      <c r="F13" s="79"/>
      <c r="G13" s="80"/>
      <c r="H13" s="75"/>
      <c r="I13" s="76"/>
      <c r="J13" s="40"/>
      <c r="K13" s="79"/>
      <c r="L13" s="80"/>
      <c r="M13" s="75"/>
      <c r="N13" s="71"/>
      <c r="O13" s="78"/>
      <c r="P13" s="75"/>
      <c r="Q13" s="76"/>
      <c r="S13" s="90"/>
    </row>
    <row r="14" spans="1:20" s="24" customFormat="1" ht="21" thickBot="1">
      <c r="A14" s="65" t="s">
        <v>9</v>
      </c>
      <c r="B14" s="66"/>
      <c r="C14" s="174">
        <f>(SUM(D6:D9)+SUM(C6:C9))/8</f>
        <v>8276.2099999999991</v>
      </c>
      <c r="D14" s="175"/>
      <c r="E14" s="84"/>
      <c r="F14" s="174">
        <f>(SUM(F6:F9)+SUM(G6:G9))/8</f>
        <v>8321.34</v>
      </c>
      <c r="G14" s="175"/>
      <c r="H14" s="84"/>
      <c r="I14" s="58">
        <f>C14-F14</f>
        <v>-45.130000000001019</v>
      </c>
      <c r="J14" s="29"/>
      <c r="K14" s="182">
        <f>(SUM(L6:L13)+SUM(K6:K13))/8</f>
        <v>0</v>
      </c>
      <c r="L14" s="183"/>
      <c r="M14" s="84"/>
      <c r="N14" s="182">
        <f>(SUM(N6:N9)+SUM(O6:O9))/8</f>
        <v>0</v>
      </c>
      <c r="O14" s="183"/>
      <c r="P14" s="84"/>
      <c r="Q14" s="73">
        <f>K14-N14</f>
        <v>0</v>
      </c>
      <c r="S14" s="86">
        <f>I14-Q14</f>
        <v>-45.130000000001019</v>
      </c>
      <c r="T14" s="101"/>
    </row>
    <row r="15" spans="1:20" s="23" customFormat="1" ht="6.75" customHeight="1" thickBot="1">
      <c r="A15" s="41"/>
      <c r="B15" s="42"/>
      <c r="C15" s="43"/>
      <c r="D15" s="44"/>
      <c r="F15" s="43"/>
      <c r="G15" s="45"/>
      <c r="H15" s="45"/>
      <c r="I15" s="49"/>
      <c r="J15" s="41"/>
      <c r="K15" s="43"/>
      <c r="L15" s="44"/>
      <c r="N15" s="109"/>
      <c r="O15" s="24"/>
      <c r="Q15" s="49"/>
      <c r="S15" s="91"/>
    </row>
    <row r="16" spans="1:20" ht="18" customHeight="1" thickBot="1">
      <c r="A16" s="184" t="s">
        <v>7</v>
      </c>
      <c r="B16" s="12">
        <v>5</v>
      </c>
      <c r="C16" s="114">
        <f>'Absolute length test'!B13</f>
        <v>8160.77</v>
      </c>
      <c r="D16" s="114">
        <f>'Absolute length test'!C13</f>
        <v>8138.77</v>
      </c>
      <c r="E16" s="20"/>
      <c r="F16" s="114">
        <f>'Absolute length test'!D13</f>
        <v>8161.34</v>
      </c>
      <c r="G16" s="104"/>
      <c r="H16" s="107"/>
      <c r="I16" s="51"/>
      <c r="J16" s="13"/>
      <c r="K16" s="71">
        <f>'Absolute length test'!W13</f>
        <v>0</v>
      </c>
      <c r="L16" s="71">
        <f>'Absolute length test'!X13</f>
        <v>0</v>
      </c>
      <c r="M16" s="20"/>
      <c r="N16" s="97">
        <f>'Absolute length test'!Y13</f>
        <v>0</v>
      </c>
      <c r="O16" s="4"/>
      <c r="P16" s="107"/>
      <c r="Q16" s="51"/>
    </row>
    <row r="17" spans="1:20" ht="18.75" thickBot="1">
      <c r="A17" s="185"/>
      <c r="B17" s="12">
        <v>6</v>
      </c>
      <c r="C17" s="131">
        <f>'Absolute length test'!B14</f>
        <v>7981.77</v>
      </c>
      <c r="D17" s="131">
        <f>'Absolute length test'!C14</f>
        <v>7959.77</v>
      </c>
      <c r="E17" s="136"/>
      <c r="F17" s="131">
        <f>'Absolute length test'!D14</f>
        <v>7962.34</v>
      </c>
      <c r="G17" s="104"/>
      <c r="H17" s="108"/>
      <c r="I17" s="51"/>
      <c r="J17" s="13"/>
      <c r="K17" s="71">
        <f>'Absolute length test'!W14</f>
        <v>0</v>
      </c>
      <c r="L17" s="71">
        <f>'Absolute length test'!X14</f>
        <v>0</v>
      </c>
      <c r="M17" s="20"/>
      <c r="N17" s="97">
        <f>'Absolute length test'!Y14</f>
        <v>0</v>
      </c>
      <c r="O17" s="4"/>
      <c r="P17" s="108"/>
      <c r="Q17" s="74"/>
    </row>
    <row r="18" spans="1:20" ht="18.75" thickBot="1">
      <c r="A18" s="185"/>
      <c r="B18" s="12">
        <v>7</v>
      </c>
      <c r="C18" s="131">
        <f>'Absolute length test'!B15</f>
        <v>7874.77</v>
      </c>
      <c r="D18" s="131">
        <f>'Absolute length test'!C15</f>
        <v>7852.77</v>
      </c>
      <c r="E18" s="136"/>
      <c r="F18" s="131">
        <f>'Absolute length test'!D15</f>
        <v>7871.34</v>
      </c>
      <c r="G18" s="104"/>
      <c r="H18" s="108"/>
      <c r="I18" s="81"/>
      <c r="J18" s="14"/>
      <c r="K18" s="71">
        <f>'Absolute length test'!W15</f>
        <v>0</v>
      </c>
      <c r="L18" s="71">
        <f>'Absolute length test'!X15</f>
        <v>0</v>
      </c>
      <c r="M18" s="20"/>
      <c r="N18" s="97">
        <f>'Absolute length test'!Y15</f>
        <v>0</v>
      </c>
      <c r="O18" s="4"/>
      <c r="P18" s="108"/>
      <c r="Q18" s="51"/>
    </row>
    <row r="19" spans="1:20" ht="18">
      <c r="A19" s="185"/>
      <c r="B19" s="12">
        <v>8</v>
      </c>
      <c r="C19" s="131">
        <f>'Absolute length test'!B16</f>
        <v>7856.77</v>
      </c>
      <c r="D19" s="131">
        <f>'Absolute length test'!C16</f>
        <v>7840.77</v>
      </c>
      <c r="E19" s="136"/>
      <c r="F19" s="131">
        <f>'Absolute length test'!D16</f>
        <v>7906.34</v>
      </c>
      <c r="G19" s="104"/>
      <c r="H19" s="108"/>
      <c r="I19" s="82"/>
      <c r="J19" s="16"/>
      <c r="K19" s="71">
        <f>'Absolute length test'!W16</f>
        <v>0</v>
      </c>
      <c r="L19" s="71">
        <f>'Absolute length test'!X16</f>
        <v>0</v>
      </c>
      <c r="M19" s="20"/>
      <c r="N19" s="97">
        <f>'Absolute length test'!Y16</f>
        <v>0</v>
      </c>
      <c r="O19" s="4"/>
      <c r="P19" s="108"/>
      <c r="Q19" s="51"/>
    </row>
    <row r="20" spans="1:20" ht="18">
      <c r="A20" s="185"/>
      <c r="B20" s="12"/>
      <c r="C20" s="37"/>
      <c r="D20" s="53"/>
      <c r="E20" s="20"/>
      <c r="F20" s="77"/>
      <c r="G20" s="77"/>
      <c r="H20" s="20"/>
      <c r="I20" s="82"/>
      <c r="J20" s="16"/>
      <c r="K20" s="37"/>
      <c r="L20" s="53"/>
      <c r="M20" s="20"/>
      <c r="N20" s="51"/>
      <c r="O20" s="77"/>
      <c r="P20" s="20"/>
      <c r="Q20" s="51"/>
    </row>
    <row r="21" spans="1:20" ht="18">
      <c r="A21" s="185"/>
      <c r="B21" s="12"/>
      <c r="C21" s="37"/>
      <c r="D21" s="53"/>
      <c r="E21" s="20"/>
      <c r="F21" s="77"/>
      <c r="G21" s="77"/>
      <c r="H21" s="20"/>
      <c r="I21" s="82"/>
      <c r="J21" s="16"/>
      <c r="K21" s="37"/>
      <c r="L21" s="53"/>
      <c r="M21" s="20"/>
      <c r="N21" s="51"/>
      <c r="O21" s="77"/>
      <c r="P21" s="20"/>
      <c r="Q21" s="51"/>
    </row>
    <row r="22" spans="1:20" ht="18">
      <c r="A22" s="185"/>
      <c r="B22" s="12"/>
      <c r="C22" s="37"/>
      <c r="D22" s="53"/>
      <c r="E22" s="20"/>
      <c r="F22" s="77"/>
      <c r="G22" s="77"/>
      <c r="H22" s="20"/>
      <c r="I22" s="82"/>
      <c r="J22" s="16"/>
      <c r="K22" s="37"/>
      <c r="L22" s="53"/>
      <c r="M22" s="20"/>
      <c r="N22" s="51"/>
      <c r="O22" s="77"/>
      <c r="P22" s="20"/>
      <c r="Q22" s="51"/>
    </row>
    <row r="23" spans="1:20" s="38" customFormat="1" ht="18.75" thickBot="1">
      <c r="A23" s="186"/>
      <c r="B23" s="39"/>
      <c r="C23" s="79"/>
      <c r="D23" s="80"/>
      <c r="E23" s="75"/>
      <c r="F23" s="77"/>
      <c r="G23" s="78"/>
      <c r="H23" s="75"/>
      <c r="I23" s="83"/>
      <c r="J23" s="54"/>
      <c r="K23" s="79"/>
      <c r="L23" s="80"/>
      <c r="M23" s="75"/>
      <c r="N23" s="51"/>
      <c r="O23" s="78"/>
      <c r="P23" s="75"/>
      <c r="Q23" s="76"/>
      <c r="S23" s="90"/>
    </row>
    <row r="24" spans="1:20" s="24" customFormat="1" ht="21" thickBot="1">
      <c r="A24" s="27" t="s">
        <v>9</v>
      </c>
      <c r="B24" s="28"/>
      <c r="C24" s="174">
        <f>(SUM(D16:D19)+SUM(C16:C19))/8</f>
        <v>7958.27</v>
      </c>
      <c r="D24" s="175"/>
      <c r="E24" s="84"/>
      <c r="F24" s="174">
        <f>(SUM(F16:F19))/4</f>
        <v>7975.34</v>
      </c>
      <c r="G24" s="175"/>
      <c r="H24" s="84"/>
      <c r="I24" s="58">
        <f>C24-F24</f>
        <v>-17.069999999999709</v>
      </c>
      <c r="J24" s="29"/>
      <c r="K24" s="182">
        <f>(SUM(L16:L19)+SUM(K16:K19))/8</f>
        <v>0</v>
      </c>
      <c r="L24" s="183"/>
      <c r="M24" s="84"/>
      <c r="N24" s="182">
        <f>(SUM(N16:N19))/4</f>
        <v>0</v>
      </c>
      <c r="O24" s="183"/>
      <c r="P24" s="84"/>
      <c r="Q24" s="73">
        <f>K24-N24</f>
        <v>0</v>
      </c>
      <c r="S24" s="86">
        <f>I24-Q24</f>
        <v>-17.069999999999709</v>
      </c>
      <c r="T24" s="101"/>
    </row>
    <row r="25" spans="1:20" s="23" customFormat="1" ht="6" customHeight="1" thickBot="1">
      <c r="A25" s="41"/>
      <c r="B25" s="42"/>
      <c r="C25" s="43"/>
      <c r="D25" s="44"/>
      <c r="F25" s="43"/>
      <c r="G25" s="45"/>
      <c r="I25" s="55"/>
      <c r="J25" s="56"/>
      <c r="K25" s="43"/>
      <c r="L25" s="44"/>
      <c r="N25" s="43"/>
      <c r="O25" s="45"/>
      <c r="Q25" s="55"/>
      <c r="S25" s="91"/>
    </row>
    <row r="26" spans="1:20" ht="18" customHeight="1">
      <c r="A26" s="184" t="s">
        <v>8</v>
      </c>
      <c r="B26" s="12">
        <v>9</v>
      </c>
      <c r="C26" s="133">
        <f>'Absolute length test'!B17</f>
        <v>7611.29</v>
      </c>
      <c r="D26" s="133">
        <f>'Absolute length test'!C17</f>
        <v>7596.29</v>
      </c>
      <c r="E26" s="20"/>
      <c r="F26" s="133">
        <f>'Absolute length test'!D17</f>
        <v>7638.34</v>
      </c>
      <c r="G26" s="77"/>
      <c r="H26" s="20"/>
      <c r="I26" s="82"/>
      <c r="J26" s="14"/>
      <c r="K26" s="71">
        <f>'Absolute length test'!W17</f>
        <v>0</v>
      </c>
      <c r="L26" s="71">
        <f>'Absolute length test'!X17</f>
        <v>0</v>
      </c>
      <c r="N26" s="72">
        <f>'Absolute length test'!Y17</f>
        <v>0</v>
      </c>
      <c r="O26" s="33"/>
      <c r="Q26" s="50"/>
    </row>
    <row r="27" spans="1:20" ht="18">
      <c r="A27" s="185"/>
      <c r="B27" s="12">
        <v>10</v>
      </c>
      <c r="C27" s="133">
        <f>'Absolute length test'!B18</f>
        <v>7524.29</v>
      </c>
      <c r="D27" s="34"/>
      <c r="E27" s="20"/>
      <c r="F27" s="133">
        <f>'Absolute length test'!D18</f>
        <v>7530.34</v>
      </c>
      <c r="G27" s="77"/>
      <c r="H27" s="20"/>
      <c r="I27" s="51"/>
      <c r="J27" s="15"/>
      <c r="K27" s="71">
        <f>'Absolute length test'!W18</f>
        <v>0</v>
      </c>
      <c r="L27" s="34"/>
      <c r="N27" s="72">
        <f>'Absolute length test'!Y18</f>
        <v>0</v>
      </c>
      <c r="O27" s="33"/>
      <c r="Q27" s="51"/>
    </row>
    <row r="28" spans="1:20" ht="18">
      <c r="A28" s="185"/>
      <c r="B28" s="12">
        <v>11</v>
      </c>
      <c r="C28" s="133">
        <f>'Absolute length test'!B19</f>
        <v>7466.29</v>
      </c>
      <c r="D28" s="34"/>
      <c r="E28" s="20"/>
      <c r="F28" s="133">
        <f>'Absolute length test'!D19</f>
        <v>7478.34</v>
      </c>
      <c r="G28" s="77"/>
      <c r="H28" s="20"/>
      <c r="I28" s="85"/>
      <c r="J28" s="17"/>
      <c r="K28" s="71">
        <f>'Absolute length test'!W19</f>
        <v>0</v>
      </c>
      <c r="L28" s="34"/>
      <c r="N28" s="72">
        <f>'Absolute length test'!Y19</f>
        <v>0</v>
      </c>
      <c r="O28" s="33"/>
      <c r="Q28" s="52"/>
    </row>
    <row r="29" spans="1:20" ht="18">
      <c r="A29" s="185"/>
      <c r="B29" s="12">
        <v>12</v>
      </c>
      <c r="C29" s="133">
        <f>'Absolute length test'!B20</f>
        <v>7479.29</v>
      </c>
      <c r="D29" s="34"/>
      <c r="E29" s="20"/>
      <c r="F29" s="133">
        <f>'Absolute length test'!D20</f>
        <v>7501.34</v>
      </c>
      <c r="G29" s="77"/>
      <c r="H29" s="20"/>
      <c r="I29" s="51"/>
      <c r="J29" s="13"/>
      <c r="K29" s="71">
        <f>'Absolute length test'!W20</f>
        <v>0</v>
      </c>
      <c r="L29" s="34"/>
      <c r="N29" s="72">
        <f>'Absolute length test'!Y20</f>
        <v>0</v>
      </c>
      <c r="O29" s="33"/>
      <c r="Q29" s="48"/>
    </row>
    <row r="30" spans="1:20" ht="18">
      <c r="A30" s="185"/>
      <c r="B30" s="12">
        <v>13</v>
      </c>
      <c r="C30" s="133">
        <f>'Absolute length test'!B21</f>
        <v>7373.29</v>
      </c>
      <c r="D30" s="34"/>
      <c r="E30" s="20"/>
      <c r="F30" s="133">
        <f>'Absolute length test'!D21</f>
        <v>7382.29</v>
      </c>
      <c r="G30" s="77"/>
      <c r="H30" s="20"/>
      <c r="I30" s="51"/>
      <c r="J30" s="13"/>
      <c r="K30" s="71">
        <f>'Absolute length test'!W21</f>
        <v>0</v>
      </c>
      <c r="L30" s="34"/>
      <c r="N30" s="72">
        <f>'Absolute length test'!Y21</f>
        <v>0</v>
      </c>
      <c r="O30" s="33"/>
      <c r="Q30" s="48"/>
    </row>
    <row r="31" spans="1:20" ht="18">
      <c r="A31" s="185"/>
      <c r="B31" s="12">
        <v>14</v>
      </c>
      <c r="C31" s="133">
        <f>'Absolute length test'!B22</f>
        <v>7363.29</v>
      </c>
      <c r="D31" s="34"/>
      <c r="E31" s="20"/>
      <c r="F31" s="133">
        <f>'Absolute length test'!D22</f>
        <v>7388.29</v>
      </c>
      <c r="G31" s="77"/>
      <c r="H31" s="20"/>
      <c r="I31" s="51"/>
      <c r="J31" s="13"/>
      <c r="K31" s="71">
        <f>'Absolute length test'!W22</f>
        <v>0</v>
      </c>
      <c r="L31" s="34"/>
      <c r="N31" s="72">
        <f>'Absolute length test'!Y22</f>
        <v>0</v>
      </c>
      <c r="O31" s="33"/>
      <c r="Q31" s="48"/>
    </row>
    <row r="32" spans="1:20" s="24" customFormat="1" ht="21" thickBot="1">
      <c r="A32" s="27" t="s">
        <v>9</v>
      </c>
      <c r="B32" s="28"/>
      <c r="C32" s="172">
        <f>(SUM(C26:C31)+SUM(D26))/7</f>
        <v>7487.7185714285715</v>
      </c>
      <c r="D32" s="173"/>
      <c r="E32" s="84"/>
      <c r="F32" s="174">
        <f>SUM(F26:F31)/6</f>
        <v>7486.4900000000007</v>
      </c>
      <c r="G32" s="175"/>
      <c r="H32" s="84"/>
      <c r="I32" s="58">
        <f>C32-F32</f>
        <v>1.2285714285708309</v>
      </c>
      <c r="J32" s="29"/>
      <c r="K32" s="182">
        <f>(SUM(K26:K31)+SUM(L26))/7</f>
        <v>0</v>
      </c>
      <c r="L32" s="183"/>
      <c r="N32" s="182">
        <f>SUM(N26:N31)/6</f>
        <v>0</v>
      </c>
      <c r="O32" s="183"/>
      <c r="Q32" s="73">
        <f>K32-N32</f>
        <v>0</v>
      </c>
      <c r="S32" s="86">
        <f>I32-Q32</f>
        <v>1.2285714285708309</v>
      </c>
      <c r="T32" s="101"/>
    </row>
    <row r="33" spans="1:13" s="3" customFormat="1" ht="15.75">
      <c r="A33" s="22"/>
      <c r="B33" s="18"/>
      <c r="C33" s="18"/>
      <c r="D33" s="18"/>
      <c r="I33" s="22"/>
      <c r="J33" s="22"/>
    </row>
    <row r="34" spans="1:13" s="3" customFormat="1" ht="15.75">
      <c r="A34" s="22"/>
      <c r="B34" s="18"/>
      <c r="C34" s="18"/>
      <c r="D34" s="18"/>
      <c r="I34" s="22"/>
      <c r="J34" s="22"/>
    </row>
    <row r="35" spans="1:13" s="3" customFormat="1" ht="15.75">
      <c r="A35" s="96"/>
      <c r="B35" s="18"/>
      <c r="C35" s="18"/>
      <c r="D35" s="18"/>
      <c r="I35" s="22"/>
      <c r="J35" s="22"/>
    </row>
    <row r="36" spans="1:13" s="3" customFormat="1" ht="15.75">
      <c r="A36" s="22"/>
      <c r="B36" s="18"/>
      <c r="C36" s="18"/>
      <c r="D36" s="18"/>
      <c r="F36" s="19"/>
      <c r="I36" s="22"/>
      <c r="J36" s="22"/>
    </row>
    <row r="37" spans="1:13" s="3" customFormat="1" ht="15.75">
      <c r="A37" s="22"/>
      <c r="B37" s="18"/>
      <c r="C37" s="18"/>
      <c r="D37" s="18"/>
      <c r="F37" s="19"/>
      <c r="I37" s="22"/>
      <c r="J37" s="22"/>
    </row>
    <row r="38" spans="1:13" s="3" customFormat="1" ht="15.75">
      <c r="A38" s="21"/>
      <c r="B38" s="18"/>
      <c r="C38" s="18"/>
      <c r="D38" s="18"/>
      <c r="F38" s="19"/>
      <c r="I38" s="22"/>
      <c r="J38" s="22"/>
    </row>
    <row r="39" spans="1:13" s="3" customFormat="1"/>
    <row r="40" spans="1:13" s="3" customFormat="1"/>
    <row r="41" spans="1:13" s="3" customFormat="1"/>
    <row r="42" spans="1:13" s="3" customFormat="1"/>
    <row r="43" spans="1:13" s="3" customFormat="1"/>
    <row r="44" spans="1:13" s="3" customFormat="1"/>
    <row r="45" spans="1:13" s="3" customFormat="1"/>
    <row r="46" spans="1:13" s="3" customFormat="1"/>
    <row r="47" spans="1:13" s="3" customFormat="1">
      <c r="M47" s="2"/>
    </row>
    <row r="48" spans="1:13" s="3" customFormat="1">
      <c r="M48" s="2"/>
    </row>
    <row r="49" spans="3:3" s="3" customFormat="1" ht="39.75" customHeight="1"/>
    <row r="50" spans="3:3" s="3" customFormat="1"/>
    <row r="51" spans="3:3" s="3" customFormat="1"/>
    <row r="52" spans="3:3" s="3" customFormat="1"/>
    <row r="53" spans="3:3" s="3" customFormat="1"/>
    <row r="54" spans="3:3" s="3" customFormat="1"/>
    <row r="55" spans="3:3" s="3" customFormat="1"/>
    <row r="56" spans="3:3" s="3" customFormat="1"/>
    <row r="57" spans="3:3" s="3" customFormat="1"/>
    <row r="58" spans="3:3" s="3" customFormat="1"/>
    <row r="59" spans="3:3" s="3" customFormat="1"/>
    <row r="60" spans="3:3" s="3" customFormat="1"/>
    <row r="61" spans="3:3" s="3" customFormat="1"/>
    <row r="62" spans="3:3" s="3" customFormat="1" ht="15.75">
      <c r="C62" s="11"/>
    </row>
    <row r="63" spans="3:3" s="3" customFormat="1" ht="15.75">
      <c r="C63" s="11"/>
    </row>
    <row r="64" spans="3:3" s="3" customFormat="1" ht="15.75">
      <c r="C64" s="11"/>
    </row>
    <row r="65" spans="3:3" s="3" customFormat="1" ht="15.75">
      <c r="C65" s="11"/>
    </row>
    <row r="66" spans="3:3" s="3" customFormat="1" ht="15.75">
      <c r="C66" s="11"/>
    </row>
    <row r="67" spans="3:3" s="3" customFormat="1" ht="15.75">
      <c r="C67" s="11"/>
    </row>
    <row r="68" spans="3:3" s="3" customFormat="1" ht="15.75">
      <c r="C68" s="11"/>
    </row>
    <row r="69" spans="3:3" s="3" customFormat="1" ht="15.75">
      <c r="C69" s="11"/>
    </row>
    <row r="70" spans="3:3" s="3" customFormat="1" ht="15.75">
      <c r="C70" s="11"/>
    </row>
    <row r="71" spans="3:3" s="3" customFormat="1" ht="15.75">
      <c r="C71" s="11"/>
    </row>
    <row r="72" spans="3:3" s="3" customFormat="1" ht="15.75">
      <c r="C72" s="11"/>
    </row>
    <row r="73" spans="3:3" s="3" customFormat="1" ht="15.75">
      <c r="C73" s="11"/>
    </row>
    <row r="74" spans="3:3" s="3" customFormat="1" ht="15.75">
      <c r="C74" s="11"/>
    </row>
    <row r="75" spans="3:3" s="3" customFormat="1" ht="15.75">
      <c r="C75" s="11"/>
    </row>
    <row r="76" spans="3:3" s="3" customFormat="1" ht="15.75">
      <c r="C76" s="11"/>
    </row>
    <row r="77" spans="3:3" ht="15.75">
      <c r="C77" s="32"/>
    </row>
  </sheetData>
  <mergeCells count="17">
    <mergeCell ref="C1:I1"/>
    <mergeCell ref="K1:Q1"/>
    <mergeCell ref="A6:A13"/>
    <mergeCell ref="C14:D14"/>
    <mergeCell ref="F14:G14"/>
    <mergeCell ref="K14:L14"/>
    <mergeCell ref="N14:O14"/>
    <mergeCell ref="C32:D32"/>
    <mergeCell ref="F32:G32"/>
    <mergeCell ref="K32:L32"/>
    <mergeCell ref="N32:O32"/>
    <mergeCell ref="A16:A23"/>
    <mergeCell ref="C24:D24"/>
    <mergeCell ref="F24:G24"/>
    <mergeCell ref="K24:L24"/>
    <mergeCell ref="N24:O24"/>
    <mergeCell ref="A26:A31"/>
  </mergeCells>
  <conditionalFormatting sqref="S14 S24 S32">
    <cfRule type="cellIs" dxfId="4" priority="1" operator="greaterThan">
      <formula>20</formula>
    </cfRule>
  </conditionalFormatting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I2:M43"/>
  <sheetViews>
    <sheetView topLeftCell="H1" workbookViewId="0">
      <selection activeCell="J18" sqref="J18"/>
    </sheetView>
  </sheetViews>
  <sheetFormatPr baseColWidth="10" defaultColWidth="9.140625" defaultRowHeight="15"/>
  <cols>
    <col min="9" max="9" width="25.28515625" customWidth="1"/>
    <col min="10" max="10" width="24" bestFit="1" customWidth="1"/>
    <col min="11" max="11" width="24" style="5" bestFit="1" customWidth="1"/>
  </cols>
  <sheetData>
    <row r="2" spans="9:13">
      <c r="I2" s="5" t="s">
        <v>25</v>
      </c>
      <c r="J2" s="5"/>
      <c r="M2" s="5"/>
    </row>
    <row r="3" spans="9:13" ht="26.25">
      <c r="I3" s="123"/>
      <c r="J3" s="142" t="s">
        <v>37</v>
      </c>
      <c r="K3" s="143" t="s">
        <v>38</v>
      </c>
      <c r="M3" s="5"/>
    </row>
    <row r="4" spans="9:13" ht="26.25">
      <c r="I4" s="187" t="s">
        <v>33</v>
      </c>
      <c r="J4" s="188"/>
      <c r="K4" s="188"/>
      <c r="M4" s="5"/>
    </row>
    <row r="5" spans="9:13" ht="26.25">
      <c r="I5" s="124" t="s">
        <v>3</v>
      </c>
      <c r="J5" s="140">
        <v>521</v>
      </c>
      <c r="K5" s="125"/>
      <c r="M5" s="5"/>
    </row>
    <row r="6" spans="9:13" ht="26.25">
      <c r="I6" s="124" t="s">
        <v>4</v>
      </c>
      <c r="J6" s="140">
        <v>522</v>
      </c>
      <c r="K6" s="125"/>
      <c r="M6" s="5"/>
    </row>
    <row r="7" spans="9:13" s="5" customFormat="1" ht="26.25">
      <c r="I7" s="124" t="s">
        <v>32</v>
      </c>
      <c r="J7" s="140">
        <v>523</v>
      </c>
      <c r="K7" s="125"/>
    </row>
    <row r="8" spans="9:13" ht="26.25">
      <c r="I8" s="124" t="s">
        <v>0</v>
      </c>
      <c r="J8" s="140">
        <v>524</v>
      </c>
      <c r="K8" s="125"/>
      <c r="M8" s="5"/>
    </row>
    <row r="9" spans="9:13" s="5" customFormat="1" ht="25.5">
      <c r="I9" s="124" t="s">
        <v>30</v>
      </c>
      <c r="J9" s="141">
        <f>J5-J8</f>
        <v>-3</v>
      </c>
      <c r="K9" s="129">
        <f>K5-K8</f>
        <v>0</v>
      </c>
    </row>
    <row r="10" spans="9:13" s="5" customFormat="1" ht="25.5">
      <c r="I10" s="189" t="s">
        <v>36</v>
      </c>
      <c r="J10" s="190"/>
      <c r="K10" s="190"/>
    </row>
    <row r="11" spans="9:13" ht="26.25">
      <c r="I11" s="124" t="s">
        <v>3</v>
      </c>
      <c r="J11" s="128">
        <v>349</v>
      </c>
      <c r="K11" s="125"/>
      <c r="M11" s="5"/>
    </row>
    <row r="12" spans="9:13" ht="26.25">
      <c r="I12" s="124" t="s">
        <v>4</v>
      </c>
      <c r="J12" s="128">
        <v>375</v>
      </c>
      <c r="K12" s="125"/>
      <c r="M12" s="5"/>
    </row>
    <row r="13" spans="9:13" s="5" customFormat="1" ht="26.25">
      <c r="I13" s="124" t="s">
        <v>32</v>
      </c>
      <c r="J13" s="128">
        <v>387</v>
      </c>
      <c r="K13" s="125"/>
    </row>
    <row r="14" spans="9:13" ht="26.25">
      <c r="I14" s="124" t="s">
        <v>0</v>
      </c>
      <c r="J14" s="128">
        <v>492</v>
      </c>
      <c r="K14" s="125"/>
      <c r="M14" s="5"/>
    </row>
    <row r="15" spans="9:13" s="5" customFormat="1" ht="26.25">
      <c r="I15" s="124" t="s">
        <v>31</v>
      </c>
      <c r="J15" s="128">
        <f>J14-J11</f>
        <v>143</v>
      </c>
      <c r="K15" s="128">
        <f>K14-K11</f>
        <v>0</v>
      </c>
    </row>
    <row r="16" spans="9:13" s="5" customFormat="1" ht="26.25">
      <c r="I16" s="124" t="s">
        <v>35</v>
      </c>
      <c r="J16" s="128">
        <f>(J12-J11)-(J6-J5)</f>
        <v>25</v>
      </c>
      <c r="K16" s="128">
        <f>(K12-K11)-(K6-K5)</f>
        <v>0</v>
      </c>
    </row>
    <row r="17" spans="9:13" s="5" customFormat="1" ht="26.25">
      <c r="I17" s="124" t="s">
        <v>34</v>
      </c>
      <c r="J17" s="128">
        <f>(J13-J11)-(J7-J5)</f>
        <v>36</v>
      </c>
      <c r="K17" s="128">
        <f>(K13-K11)-(K7-K5)</f>
        <v>0</v>
      </c>
    </row>
    <row r="18" spans="9:13" ht="52.5">
      <c r="I18" s="126" t="s">
        <v>5</v>
      </c>
      <c r="J18" s="144">
        <f>J15+J9</f>
        <v>140</v>
      </c>
      <c r="K18" s="127">
        <f>K15+K9</f>
        <v>0</v>
      </c>
      <c r="M18" s="5"/>
    </row>
    <row r="19" spans="9:13">
      <c r="I19" s="5"/>
      <c r="J19" s="5"/>
      <c r="M19" s="5"/>
    </row>
    <row r="20" spans="9:13">
      <c r="I20" s="5"/>
      <c r="J20" s="5"/>
      <c r="M20" s="5"/>
    </row>
    <row r="21" spans="9:13">
      <c r="I21" s="5" t="s">
        <v>24</v>
      </c>
      <c r="J21" s="5"/>
      <c r="M21" s="5"/>
    </row>
    <row r="22" spans="9:13">
      <c r="I22" s="5"/>
      <c r="J22" s="5"/>
      <c r="M22" s="5"/>
    </row>
    <row r="23" spans="9:13" s="5" customFormat="1"/>
    <row r="24" spans="9:13" s="5" customFormat="1">
      <c r="I24" s="5" t="s">
        <v>27</v>
      </c>
    </row>
    <row r="25" spans="9:13" s="5" customFormat="1" ht="26.25">
      <c r="I25" s="123"/>
      <c r="J25" s="142" t="s">
        <v>37</v>
      </c>
      <c r="K25" s="143" t="s">
        <v>38</v>
      </c>
    </row>
    <row r="26" spans="9:13" s="5" customFormat="1" ht="26.25">
      <c r="I26" s="187" t="s">
        <v>33</v>
      </c>
      <c r="J26" s="188"/>
      <c r="K26" s="188"/>
    </row>
    <row r="27" spans="9:13" s="5" customFormat="1" ht="26.25">
      <c r="I27" s="124" t="s">
        <v>3</v>
      </c>
      <c r="J27" s="140">
        <v>521</v>
      </c>
      <c r="K27" s="125"/>
    </row>
    <row r="28" spans="9:13" s="5" customFormat="1" ht="26.25">
      <c r="I28" s="124" t="s">
        <v>4</v>
      </c>
      <c r="J28" s="140">
        <v>522</v>
      </c>
      <c r="K28" s="125"/>
    </row>
    <row r="29" spans="9:13" s="5" customFormat="1" ht="26.25">
      <c r="I29" s="124" t="s">
        <v>32</v>
      </c>
      <c r="J29" s="140">
        <v>523</v>
      </c>
      <c r="K29" s="125"/>
    </row>
    <row r="30" spans="9:13" s="5" customFormat="1" ht="26.25">
      <c r="I30" s="124" t="s">
        <v>0</v>
      </c>
      <c r="J30" s="140">
        <v>524</v>
      </c>
      <c r="K30" s="125"/>
    </row>
    <row r="31" spans="9:13" s="5" customFormat="1" ht="25.5">
      <c r="I31" s="124" t="s">
        <v>30</v>
      </c>
      <c r="J31" s="141">
        <f>J27-J30</f>
        <v>-3</v>
      </c>
      <c r="K31" s="129">
        <f>K27-K30</f>
        <v>0</v>
      </c>
    </row>
    <row r="32" spans="9:13" s="5" customFormat="1" ht="25.5">
      <c r="I32" s="189" t="s">
        <v>36</v>
      </c>
      <c r="J32" s="190"/>
      <c r="K32" s="190"/>
    </row>
    <row r="33" spans="9:11" s="5" customFormat="1" ht="26.25">
      <c r="I33" s="124" t="s">
        <v>3</v>
      </c>
      <c r="J33" s="128">
        <v>349</v>
      </c>
      <c r="K33" s="125"/>
    </row>
    <row r="34" spans="9:11" s="5" customFormat="1" ht="26.25">
      <c r="I34" s="124" t="s">
        <v>4</v>
      </c>
      <c r="J34" s="128">
        <v>375</v>
      </c>
      <c r="K34" s="125"/>
    </row>
    <row r="35" spans="9:11" s="5" customFormat="1" ht="26.25">
      <c r="I35" s="124" t="s">
        <v>32</v>
      </c>
      <c r="J35" s="128">
        <v>387</v>
      </c>
      <c r="K35" s="125"/>
    </row>
    <row r="36" spans="9:11" s="5" customFormat="1" ht="26.25">
      <c r="I36" s="124" t="s">
        <v>0</v>
      </c>
      <c r="J36" s="128">
        <v>492</v>
      </c>
      <c r="K36" s="125"/>
    </row>
    <row r="37" spans="9:11" s="5" customFormat="1" ht="26.25">
      <c r="I37" s="124" t="s">
        <v>31</v>
      </c>
      <c r="J37" s="128">
        <f>J36-J33</f>
        <v>143</v>
      </c>
      <c r="K37" s="128">
        <f>K36-K33</f>
        <v>0</v>
      </c>
    </row>
    <row r="38" spans="9:11" s="5" customFormat="1" ht="26.25">
      <c r="I38" s="124" t="s">
        <v>35</v>
      </c>
      <c r="J38" s="128">
        <f>(J34-J33)-(J28-J27)</f>
        <v>25</v>
      </c>
      <c r="K38" s="128">
        <f>(K34-K33)-(K28-K27)</f>
        <v>0</v>
      </c>
    </row>
    <row r="39" spans="9:11" s="5" customFormat="1" ht="26.25">
      <c r="I39" s="124" t="s">
        <v>34</v>
      </c>
      <c r="J39" s="128">
        <f>(J35-J33)-(J29-J27)</f>
        <v>36</v>
      </c>
      <c r="K39" s="128">
        <f>(K35-K33)-(K29-K27)</f>
        <v>0</v>
      </c>
    </row>
    <row r="40" spans="9:11" s="5" customFormat="1" ht="52.5">
      <c r="I40" s="126" t="s">
        <v>5</v>
      </c>
      <c r="J40" s="144">
        <f>J37+J31</f>
        <v>140</v>
      </c>
      <c r="K40" s="127">
        <f>K37+K31</f>
        <v>0</v>
      </c>
    </row>
    <row r="41" spans="9:11" s="5" customFormat="1"/>
    <row r="42" spans="9:11" s="5" customFormat="1"/>
    <row r="43" spans="9:11" s="5" customFormat="1">
      <c r="I43" s="5" t="s">
        <v>24</v>
      </c>
    </row>
  </sheetData>
  <mergeCells count="4">
    <mergeCell ref="I26:K26"/>
    <mergeCell ref="I4:K4"/>
    <mergeCell ref="I10:K10"/>
    <mergeCell ref="I32:K32"/>
  </mergeCells>
  <conditionalFormatting sqref="J18:K18">
    <cfRule type="cellIs" dxfId="3" priority="7" operator="greaterThan">
      <formula>145</formula>
    </cfRule>
    <cfRule type="cellIs" dxfId="2" priority="8" operator="lessThanOrEqual">
      <formula>145</formula>
    </cfRule>
  </conditionalFormatting>
  <conditionalFormatting sqref="J40:K40">
    <cfRule type="cellIs" dxfId="1" priority="1" operator="greaterThan">
      <formula>145</formula>
    </cfRule>
    <cfRule type="cellIs" dxfId="0" priority="2" operator="lessThanOrEqual">
      <formula>145</formula>
    </cfRule>
  </conditionalFormatting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FC4F7-0141-4ED6-994A-D17022F0851B}">
  <dimension ref="A1:G69"/>
  <sheetViews>
    <sheetView zoomScale="115" zoomScaleNormal="115" zoomScalePageLayoutView="115" workbookViewId="0">
      <selection activeCell="G5" sqref="G5"/>
    </sheetView>
  </sheetViews>
  <sheetFormatPr baseColWidth="10" defaultColWidth="9.140625" defaultRowHeight="15"/>
  <cols>
    <col min="1" max="1" width="17.42578125" style="5" customWidth="1"/>
    <col min="2" max="3" width="9.140625" style="5"/>
    <col min="4" max="4" width="11.7109375" style="5" bestFit="1" customWidth="1"/>
    <col min="5" max="5" width="9.140625" style="5"/>
    <col min="6" max="6" width="9.28515625" style="5" customWidth="1"/>
    <col min="7" max="10" width="9.140625" style="5"/>
    <col min="11" max="11" width="5.28515625" style="5" customWidth="1"/>
    <col min="12" max="16384" width="9.140625" style="5"/>
  </cols>
  <sheetData>
    <row r="1" spans="1:7">
      <c r="A1" s="138"/>
      <c r="C1" s="103"/>
      <c r="D1" s="103"/>
      <c r="E1" s="122"/>
      <c r="F1" s="122"/>
      <c r="G1" s="122"/>
    </row>
    <row r="2" spans="1:7">
      <c r="A2" s="146" t="s">
        <v>84</v>
      </c>
      <c r="B2" s="116"/>
      <c r="E2" s="122"/>
      <c r="F2" s="122"/>
      <c r="G2" s="122"/>
    </row>
    <row r="3" spans="1:7">
      <c r="A3" s="138"/>
      <c r="B3" s="116" t="s">
        <v>80</v>
      </c>
      <c r="C3" s="116" t="s">
        <v>81</v>
      </c>
      <c r="D3" s="116" t="s">
        <v>85</v>
      </c>
      <c r="E3" s="122"/>
      <c r="F3" s="122"/>
      <c r="G3" s="122"/>
    </row>
    <row r="4" spans="1:7">
      <c r="A4" s="145" t="s">
        <v>39</v>
      </c>
      <c r="B4" s="153">
        <f>'Absolute length test'!G9</f>
        <v>0</v>
      </c>
      <c r="C4" s="153">
        <f>'Absolute length test'!W9</f>
        <v>0</v>
      </c>
      <c r="D4" s="155">
        <f>C4-B4</f>
        <v>0</v>
      </c>
      <c r="E4" s="155"/>
      <c r="F4" s="122"/>
      <c r="G4" s="122"/>
    </row>
    <row r="5" spans="1:7">
      <c r="A5" s="145" t="s">
        <v>40</v>
      </c>
      <c r="B5" s="153">
        <f>'Absolute length test'!G10</f>
        <v>0</v>
      </c>
      <c r="C5" s="153">
        <f>'Absolute length test'!W10</f>
        <v>0</v>
      </c>
      <c r="D5" s="155">
        <f t="shared" ref="D5:D47" si="0">C5-B5</f>
        <v>0</v>
      </c>
      <c r="E5" s="155"/>
      <c r="F5" s="122"/>
      <c r="G5" s="122"/>
    </row>
    <row r="6" spans="1:7">
      <c r="A6" s="145" t="s">
        <v>41</v>
      </c>
      <c r="B6" s="153">
        <f>'Absolute length test'!G11</f>
        <v>0</v>
      </c>
      <c r="C6" s="153">
        <f>'Absolute length test'!W11</f>
        <v>0</v>
      </c>
      <c r="D6" s="155">
        <f t="shared" si="0"/>
        <v>0</v>
      </c>
      <c r="E6" s="155"/>
      <c r="F6" s="122"/>
      <c r="G6" s="122"/>
    </row>
    <row r="7" spans="1:7">
      <c r="A7" s="145" t="s">
        <v>42</v>
      </c>
      <c r="B7" s="153">
        <f>'Absolute length test'!G12</f>
        <v>0</v>
      </c>
      <c r="C7" s="153">
        <f>'Absolute length test'!W12</f>
        <v>0</v>
      </c>
      <c r="D7" s="155">
        <f t="shared" si="0"/>
        <v>0</v>
      </c>
      <c r="E7" s="155"/>
      <c r="F7" s="122"/>
      <c r="G7" s="122"/>
    </row>
    <row r="8" spans="1:7">
      <c r="A8" s="145" t="s">
        <v>43</v>
      </c>
      <c r="B8" s="153">
        <f>'Absolute length test'!G13</f>
        <v>0</v>
      </c>
      <c r="C8" s="153">
        <f>'Absolute length test'!W13</f>
        <v>0</v>
      </c>
      <c r="D8" s="155">
        <f t="shared" si="0"/>
        <v>0</v>
      </c>
      <c r="E8" s="155"/>
      <c r="F8" s="122"/>
      <c r="G8" s="122"/>
    </row>
    <row r="9" spans="1:7">
      <c r="A9" s="145" t="s">
        <v>44</v>
      </c>
      <c r="B9" s="153">
        <f>'Absolute length test'!G14</f>
        <v>0</v>
      </c>
      <c r="C9" s="153">
        <f>'Absolute length test'!W14</f>
        <v>0</v>
      </c>
      <c r="D9" s="155">
        <f t="shared" si="0"/>
        <v>0</v>
      </c>
      <c r="E9" s="155"/>
      <c r="F9" s="122"/>
      <c r="G9" s="122"/>
    </row>
    <row r="10" spans="1:7">
      <c r="A10" s="145" t="s">
        <v>45</v>
      </c>
      <c r="B10" s="153">
        <f>'Absolute length test'!G15</f>
        <v>0</v>
      </c>
      <c r="C10" s="153">
        <f>'Absolute length test'!W15</f>
        <v>0</v>
      </c>
      <c r="D10" s="155">
        <f t="shared" si="0"/>
        <v>0</v>
      </c>
      <c r="E10" s="155"/>
      <c r="F10" s="122"/>
      <c r="G10" s="122"/>
    </row>
    <row r="11" spans="1:7">
      <c r="A11" s="145" t="s">
        <v>46</v>
      </c>
      <c r="B11" s="153">
        <f>'Absolute length test'!G16</f>
        <v>0</v>
      </c>
      <c r="C11" s="153">
        <f>'Absolute length test'!W16</f>
        <v>0</v>
      </c>
      <c r="D11" s="155">
        <f t="shared" si="0"/>
        <v>0</v>
      </c>
      <c r="E11" s="155"/>
      <c r="F11" s="122"/>
      <c r="G11" s="122"/>
    </row>
    <row r="12" spans="1:7">
      <c r="A12" s="145" t="s">
        <v>47</v>
      </c>
      <c r="B12" s="153">
        <f>'Absolute length test'!G17</f>
        <v>0</v>
      </c>
      <c r="C12" s="153">
        <f>'Absolute length test'!W17</f>
        <v>0</v>
      </c>
      <c r="D12" s="155">
        <f t="shared" si="0"/>
        <v>0</v>
      </c>
      <c r="E12" s="155"/>
      <c r="F12" s="122"/>
      <c r="G12" s="122"/>
    </row>
    <row r="13" spans="1:7">
      <c r="A13" s="145" t="s">
        <v>48</v>
      </c>
      <c r="B13" s="153">
        <f>'Absolute length test'!G18</f>
        <v>0</v>
      </c>
      <c r="C13" s="153">
        <f>'Absolute length test'!W18</f>
        <v>0</v>
      </c>
      <c r="D13" s="155">
        <f t="shared" si="0"/>
        <v>0</v>
      </c>
      <c r="E13" s="155"/>
      <c r="F13" s="122"/>
      <c r="G13" s="122"/>
    </row>
    <row r="14" spans="1:7">
      <c r="A14" s="145" t="s">
        <v>49</v>
      </c>
      <c r="B14" s="153">
        <f>'Absolute length test'!G19</f>
        <v>0</v>
      </c>
      <c r="C14" s="153">
        <f>'Absolute length test'!W19</f>
        <v>0</v>
      </c>
      <c r="D14" s="155">
        <f t="shared" si="0"/>
        <v>0</v>
      </c>
      <c r="E14" s="155"/>
      <c r="F14" s="122"/>
      <c r="G14" s="122"/>
    </row>
    <row r="15" spans="1:7">
      <c r="A15" s="145" t="s">
        <v>50</v>
      </c>
      <c r="B15" s="153">
        <f>'Absolute length test'!G20</f>
        <v>0</v>
      </c>
      <c r="C15" s="153">
        <f>'Absolute length test'!W20</f>
        <v>0</v>
      </c>
      <c r="D15" s="155">
        <f t="shared" si="0"/>
        <v>0</v>
      </c>
      <c r="E15" s="155"/>
      <c r="F15" s="122"/>
      <c r="G15" s="122"/>
    </row>
    <row r="16" spans="1:7">
      <c r="A16" s="145" t="s">
        <v>51</v>
      </c>
      <c r="B16" s="153">
        <f>'Absolute length test'!G21</f>
        <v>0</v>
      </c>
      <c r="C16" s="153">
        <f>'Absolute length test'!W21</f>
        <v>0</v>
      </c>
      <c r="D16" s="155">
        <f t="shared" si="0"/>
        <v>0</v>
      </c>
      <c r="E16" s="155"/>
      <c r="F16" s="122"/>
      <c r="G16" s="122"/>
    </row>
    <row r="17" spans="1:7">
      <c r="A17" s="145" t="s">
        <v>52</v>
      </c>
      <c r="B17" s="153">
        <f>'Absolute length test'!G22</f>
        <v>0</v>
      </c>
      <c r="C17" s="153">
        <f>'Absolute length test'!W22</f>
        <v>0</v>
      </c>
      <c r="D17" s="155">
        <f t="shared" si="0"/>
        <v>0</v>
      </c>
      <c r="E17" s="155"/>
      <c r="F17" s="122"/>
      <c r="G17" s="122"/>
    </row>
    <row r="18" spans="1:7">
      <c r="A18" s="145"/>
      <c r="B18" s="154"/>
      <c r="C18" s="154"/>
      <c r="D18" s="155"/>
      <c r="E18" s="155"/>
      <c r="F18" s="122"/>
      <c r="G18" s="122"/>
    </row>
    <row r="19" spans="1:7">
      <c r="A19" s="145" t="s">
        <v>53</v>
      </c>
      <c r="B19" s="154">
        <f>'Absolute length test'!H9</f>
        <v>0</v>
      </c>
      <c r="C19" s="153">
        <f>'Absolute length test'!X9</f>
        <v>0</v>
      </c>
      <c r="D19" s="155">
        <f t="shared" si="0"/>
        <v>0</v>
      </c>
      <c r="E19" s="155"/>
      <c r="F19" s="122"/>
      <c r="G19" s="122"/>
    </row>
    <row r="20" spans="1:7">
      <c r="A20" s="145" t="s">
        <v>54</v>
      </c>
      <c r="B20" s="154">
        <f>'Absolute length test'!H10</f>
        <v>0</v>
      </c>
      <c r="C20" s="153">
        <f>'Absolute length test'!X10</f>
        <v>0</v>
      </c>
      <c r="D20" s="155">
        <f t="shared" si="0"/>
        <v>0</v>
      </c>
      <c r="E20" s="155"/>
      <c r="F20" s="122"/>
      <c r="G20" s="122"/>
    </row>
    <row r="21" spans="1:7">
      <c r="A21" s="145" t="s">
        <v>55</v>
      </c>
      <c r="B21" s="154">
        <f>'Absolute length test'!H11</f>
        <v>0</v>
      </c>
      <c r="C21" s="153">
        <f>'Absolute length test'!X11</f>
        <v>0</v>
      </c>
      <c r="D21" s="155">
        <f t="shared" si="0"/>
        <v>0</v>
      </c>
      <c r="E21" s="155"/>
      <c r="F21" s="122"/>
      <c r="G21" s="122"/>
    </row>
    <row r="22" spans="1:7">
      <c r="A22" s="145" t="s">
        <v>56</v>
      </c>
      <c r="B22" s="154">
        <f>'Absolute length test'!H12</f>
        <v>0</v>
      </c>
      <c r="C22" s="153">
        <f>'Absolute length test'!X12</f>
        <v>0</v>
      </c>
      <c r="D22" s="155">
        <f t="shared" si="0"/>
        <v>0</v>
      </c>
      <c r="E22" s="155"/>
      <c r="F22" s="122"/>
      <c r="G22" s="122"/>
    </row>
    <row r="23" spans="1:7">
      <c r="A23" s="145" t="s">
        <v>57</v>
      </c>
      <c r="B23" s="154">
        <f>'Absolute length test'!H13</f>
        <v>0</v>
      </c>
      <c r="C23" s="153">
        <f>'Absolute length test'!X13</f>
        <v>0</v>
      </c>
      <c r="D23" s="155">
        <f t="shared" si="0"/>
        <v>0</v>
      </c>
      <c r="E23" s="155"/>
      <c r="F23" s="122"/>
      <c r="G23" s="122"/>
    </row>
    <row r="24" spans="1:7">
      <c r="A24" s="145" t="s">
        <v>58</v>
      </c>
      <c r="B24" s="154">
        <f>'Absolute length test'!H14</f>
        <v>0</v>
      </c>
      <c r="C24" s="153">
        <f>'Absolute length test'!X14</f>
        <v>0</v>
      </c>
      <c r="D24" s="155">
        <f t="shared" si="0"/>
        <v>0</v>
      </c>
      <c r="E24" s="155"/>
      <c r="F24" s="122"/>
    </row>
    <row r="25" spans="1:7">
      <c r="A25" s="145" t="s">
        <v>59</v>
      </c>
      <c r="B25" s="154">
        <f>'Absolute length test'!H15</f>
        <v>0</v>
      </c>
      <c r="C25" s="153">
        <f>'Absolute length test'!X15</f>
        <v>0</v>
      </c>
      <c r="D25" s="155">
        <f t="shared" si="0"/>
        <v>0</v>
      </c>
      <c r="E25" s="155"/>
      <c r="F25" s="122"/>
    </row>
    <row r="26" spans="1:7">
      <c r="A26" s="145" t="s">
        <v>60</v>
      </c>
      <c r="B26" s="154">
        <f>'Absolute length test'!H16</f>
        <v>0</v>
      </c>
      <c r="C26" s="153">
        <f>'Absolute length test'!X16</f>
        <v>0</v>
      </c>
      <c r="D26" s="155">
        <f t="shared" si="0"/>
        <v>0</v>
      </c>
      <c r="E26" s="155"/>
      <c r="F26" s="122"/>
    </row>
    <row r="27" spans="1:7">
      <c r="A27" s="145" t="s">
        <v>61</v>
      </c>
      <c r="B27" s="154">
        <f>'Absolute length test'!H17</f>
        <v>0</v>
      </c>
      <c r="C27" s="153">
        <f>'Absolute length test'!X17</f>
        <v>0</v>
      </c>
      <c r="D27" s="155">
        <f t="shared" si="0"/>
        <v>0</v>
      </c>
      <c r="E27" s="155"/>
      <c r="F27" s="122"/>
    </row>
    <row r="28" spans="1:7">
      <c r="A28" s="145"/>
      <c r="B28" s="154"/>
      <c r="C28" s="154"/>
      <c r="D28" s="155"/>
      <c r="E28" s="155"/>
      <c r="F28" s="122"/>
    </row>
    <row r="29" spans="1:7">
      <c r="A29" s="145" t="s">
        <v>62</v>
      </c>
      <c r="B29" s="154">
        <f>'Absolute length test'!I9</f>
        <v>0</v>
      </c>
      <c r="C29" s="153">
        <f>'Absolute length test'!Y9</f>
        <v>0</v>
      </c>
      <c r="D29" s="155">
        <f t="shared" si="0"/>
        <v>0</v>
      </c>
      <c r="E29" s="155"/>
      <c r="F29" s="122"/>
    </row>
    <row r="30" spans="1:7">
      <c r="A30" s="145" t="s">
        <v>63</v>
      </c>
      <c r="B30" s="154">
        <f>'Absolute length test'!I10</f>
        <v>0</v>
      </c>
      <c r="C30" s="153">
        <f>'Absolute length test'!Y10</f>
        <v>0</v>
      </c>
      <c r="D30" s="155">
        <f t="shared" si="0"/>
        <v>0</v>
      </c>
      <c r="E30" s="155"/>
      <c r="F30" s="122"/>
    </row>
    <row r="31" spans="1:7">
      <c r="A31" s="145" t="s">
        <v>64</v>
      </c>
      <c r="B31" s="154">
        <f>'Absolute length test'!I11</f>
        <v>0</v>
      </c>
      <c r="C31" s="153">
        <f>'Absolute length test'!Y11</f>
        <v>0</v>
      </c>
      <c r="D31" s="155">
        <f t="shared" si="0"/>
        <v>0</v>
      </c>
      <c r="E31" s="155"/>
      <c r="F31" s="122"/>
    </row>
    <row r="32" spans="1:7">
      <c r="A32" s="145" t="s">
        <v>65</v>
      </c>
      <c r="B32" s="154">
        <f>'Absolute length test'!I12</f>
        <v>0</v>
      </c>
      <c r="C32" s="153">
        <f>'Absolute length test'!Y12</f>
        <v>0</v>
      </c>
      <c r="D32" s="155">
        <f t="shared" si="0"/>
        <v>0</v>
      </c>
      <c r="E32" s="155"/>
      <c r="F32" s="122"/>
    </row>
    <row r="33" spans="1:6">
      <c r="A33" s="145" t="s">
        <v>66</v>
      </c>
      <c r="B33" s="154">
        <f>'Absolute length test'!I13</f>
        <v>0</v>
      </c>
      <c r="C33" s="153">
        <f>'Absolute length test'!Y13</f>
        <v>0</v>
      </c>
      <c r="D33" s="155">
        <f t="shared" si="0"/>
        <v>0</v>
      </c>
      <c r="E33" s="155"/>
      <c r="F33" s="122"/>
    </row>
    <row r="34" spans="1:6">
      <c r="A34" s="145" t="s">
        <v>67</v>
      </c>
      <c r="B34" s="154">
        <f>'Absolute length test'!I14</f>
        <v>0</v>
      </c>
      <c r="C34" s="153">
        <f>'Absolute length test'!Y14</f>
        <v>0</v>
      </c>
      <c r="D34" s="155">
        <f t="shared" si="0"/>
        <v>0</v>
      </c>
      <c r="E34" s="155"/>
      <c r="F34" s="122"/>
    </row>
    <row r="35" spans="1:6">
      <c r="A35" s="145" t="s">
        <v>68</v>
      </c>
      <c r="B35" s="154">
        <f>'Absolute length test'!I15</f>
        <v>0</v>
      </c>
      <c r="C35" s="153">
        <f>'Absolute length test'!Y15</f>
        <v>0</v>
      </c>
      <c r="D35" s="155">
        <f t="shared" si="0"/>
        <v>0</v>
      </c>
      <c r="E35" s="155"/>
      <c r="F35" s="122"/>
    </row>
    <row r="36" spans="1:6">
      <c r="A36" s="145" t="s">
        <v>69</v>
      </c>
      <c r="B36" s="154">
        <f>'Absolute length test'!I16</f>
        <v>0</v>
      </c>
      <c r="C36" s="153">
        <f>'Absolute length test'!Y16</f>
        <v>0</v>
      </c>
      <c r="D36" s="155">
        <f t="shared" si="0"/>
        <v>0</v>
      </c>
      <c r="E36" s="155"/>
      <c r="F36" s="122"/>
    </row>
    <row r="37" spans="1:6">
      <c r="A37" s="145" t="s">
        <v>70</v>
      </c>
      <c r="B37" s="154">
        <f>'Absolute length test'!I17</f>
        <v>0</v>
      </c>
      <c r="C37" s="153">
        <f>'Absolute length test'!Y17</f>
        <v>0</v>
      </c>
      <c r="D37" s="155">
        <f t="shared" si="0"/>
        <v>0</v>
      </c>
      <c r="E37" s="155"/>
      <c r="F37" s="122"/>
    </row>
    <row r="38" spans="1:6">
      <c r="A38" s="145" t="s">
        <v>71</v>
      </c>
      <c r="B38" s="154">
        <f>'Absolute length test'!I18</f>
        <v>0</v>
      </c>
      <c r="C38" s="153">
        <f>'Absolute length test'!Y18</f>
        <v>0</v>
      </c>
      <c r="D38" s="155">
        <f t="shared" si="0"/>
        <v>0</v>
      </c>
      <c r="E38" s="155"/>
      <c r="F38" s="122"/>
    </row>
    <row r="39" spans="1:6">
      <c r="A39" s="145" t="s">
        <v>72</v>
      </c>
      <c r="B39" s="154">
        <f>'Absolute length test'!I19</f>
        <v>0</v>
      </c>
      <c r="C39" s="153">
        <f>'Absolute length test'!Y19</f>
        <v>0</v>
      </c>
      <c r="D39" s="155">
        <f t="shared" si="0"/>
        <v>0</v>
      </c>
      <c r="E39" s="155"/>
      <c r="F39" s="122"/>
    </row>
    <row r="40" spans="1:6">
      <c r="A40" s="145" t="s">
        <v>73</v>
      </c>
      <c r="B40" s="154">
        <f>'Absolute length test'!I20</f>
        <v>0</v>
      </c>
      <c r="C40" s="153">
        <f>'Absolute length test'!Y20</f>
        <v>0</v>
      </c>
      <c r="D40" s="155">
        <f t="shared" si="0"/>
        <v>0</v>
      </c>
      <c r="E40" s="155"/>
      <c r="F40" s="122"/>
    </row>
    <row r="41" spans="1:6">
      <c r="A41" s="145" t="s">
        <v>74</v>
      </c>
      <c r="B41" s="154">
        <f>'Absolute length test'!I21</f>
        <v>0</v>
      </c>
      <c r="C41" s="153">
        <f>'Absolute length test'!Y21</f>
        <v>0</v>
      </c>
      <c r="D41" s="155">
        <f t="shared" si="0"/>
        <v>0</v>
      </c>
      <c r="E41" s="155"/>
      <c r="F41" s="122"/>
    </row>
    <row r="42" spans="1:6">
      <c r="A42" s="145" t="s">
        <v>75</v>
      </c>
      <c r="B42" s="154">
        <f>'Absolute length test'!I22</f>
        <v>0</v>
      </c>
      <c r="C42" s="153">
        <f>'Absolute length test'!Y22</f>
        <v>0</v>
      </c>
      <c r="D42" s="155">
        <f t="shared" si="0"/>
        <v>0</v>
      </c>
      <c r="E42" s="155"/>
      <c r="F42" s="122"/>
    </row>
    <row r="43" spans="1:6">
      <c r="A43" s="145"/>
      <c r="B43" s="154"/>
      <c r="C43" s="154"/>
      <c r="D43" s="155"/>
      <c r="E43" s="155"/>
      <c r="F43" s="122"/>
    </row>
    <row r="44" spans="1:6">
      <c r="A44" s="145" t="s">
        <v>76</v>
      </c>
      <c r="B44" s="154">
        <f>'Absolute length test'!J9</f>
        <v>0</v>
      </c>
      <c r="C44" s="153">
        <f>'Absolute length test'!Z9</f>
        <v>0</v>
      </c>
      <c r="D44" s="155">
        <f t="shared" si="0"/>
        <v>0</v>
      </c>
      <c r="E44" s="155"/>
      <c r="F44" s="122"/>
    </row>
    <row r="45" spans="1:6">
      <c r="A45" s="145" t="s">
        <v>77</v>
      </c>
      <c r="B45" s="154">
        <f>'Absolute length test'!J10</f>
        <v>0</v>
      </c>
      <c r="C45" s="153">
        <f>'Absolute length test'!Z10</f>
        <v>0</v>
      </c>
      <c r="D45" s="155">
        <f t="shared" si="0"/>
        <v>0</v>
      </c>
      <c r="E45" s="156"/>
    </row>
    <row r="46" spans="1:6">
      <c r="A46" s="145" t="s">
        <v>78</v>
      </c>
      <c r="B46" s="154">
        <f>'Absolute length test'!J11</f>
        <v>0</v>
      </c>
      <c r="C46" s="153">
        <f>'Absolute length test'!Z11</f>
        <v>0</v>
      </c>
      <c r="D46" s="155">
        <f t="shared" si="0"/>
        <v>0</v>
      </c>
      <c r="E46" s="156"/>
    </row>
    <row r="47" spans="1:6">
      <c r="A47" s="145" t="s">
        <v>79</v>
      </c>
      <c r="B47" s="154">
        <f>'Absolute length test'!J12</f>
        <v>0</v>
      </c>
      <c r="C47" s="153">
        <f>'Absolute length test'!Z12</f>
        <v>0</v>
      </c>
      <c r="D47" s="155">
        <f t="shared" si="0"/>
        <v>0</v>
      </c>
      <c r="E47" s="156"/>
    </row>
    <row r="48" spans="1:6">
      <c r="A48" s="138"/>
      <c r="B48" s="156"/>
      <c r="C48" s="156"/>
      <c r="D48" s="156"/>
      <c r="E48" s="156"/>
    </row>
    <row r="49" spans="1:1">
      <c r="A49" s="138"/>
    </row>
    <row r="50" spans="1:1">
      <c r="A50" s="138"/>
    </row>
    <row r="51" spans="1:1">
      <c r="A51" s="138"/>
    </row>
    <row r="52" spans="1:1">
      <c r="A52" s="138"/>
    </row>
    <row r="53" spans="1:1">
      <c r="A53" s="138"/>
    </row>
    <row r="55" spans="1:1">
      <c r="A55" s="138"/>
    </row>
    <row r="56" spans="1:1">
      <c r="A56" s="138"/>
    </row>
    <row r="57" spans="1:1">
      <c r="A57" s="138"/>
    </row>
    <row r="60" spans="1:1">
      <c r="A60" s="138"/>
    </row>
    <row r="61" spans="1:1">
      <c r="A61" s="138"/>
    </row>
    <row r="62" spans="1:1">
      <c r="A62" s="138"/>
    </row>
    <row r="63" spans="1:1">
      <c r="A63" s="138"/>
    </row>
    <row r="64" spans="1:1">
      <c r="A64" s="138"/>
    </row>
    <row r="65" spans="1:1">
      <c r="A65" s="138"/>
    </row>
    <row r="67" spans="1:1">
      <c r="A67" s="138"/>
    </row>
    <row r="68" spans="1:1">
      <c r="A68" s="138"/>
    </row>
    <row r="69" spans="1:1">
      <c r="A69" s="13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Absolute length test</vt:lpstr>
      <vt:lpstr>angle of attack test Left</vt:lpstr>
      <vt:lpstr>angle of attack test Right</vt:lpstr>
      <vt:lpstr>Risers</vt:lpstr>
      <vt:lpstr>Symetry length check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Rochas</dc:creator>
  <cp:lastModifiedBy>timro</cp:lastModifiedBy>
  <dcterms:created xsi:type="dcterms:W3CDTF">2014-07-21T10:57:43Z</dcterms:created>
  <dcterms:modified xsi:type="dcterms:W3CDTF">2020-06-01T08:16:17Z</dcterms:modified>
</cp:coreProperties>
</file>